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41" windowWidth="12120" windowHeight="9120" activeTab="2"/>
  </bookViews>
  <sheets>
    <sheet name="ESCOLAR MUJERES 2011" sheetId="1" r:id="rId1"/>
    <sheet name="ESCOLAR HOMBRES 2011" sheetId="2" r:id="rId2"/>
    <sheet name="UNIVERSITARIO 2011" sheetId="3" r:id="rId3"/>
    <sheet name="Modelo BTOC 2010" sheetId="4" r:id="rId4"/>
    <sheet name="BTOC 2009" sheetId="5" r:id="rId5"/>
    <sheet name="Sheet3" sheetId="6" r:id="rId6"/>
  </sheets>
  <definedNames>
    <definedName name="_xlnm.Print_Area" localSheetId="1">'ESCOLAR HOMBRES 2011'!$A$20:$AV$59</definedName>
    <definedName name="_xlnm.Print_Area" localSheetId="0">'ESCOLAR MUJERES 2011'!$A$20:$AV$60</definedName>
    <definedName name="_xlnm.Print_Area" localSheetId="3">'Modelo BTOC 2010'!$B$21:$AR$48</definedName>
    <definedName name="_xlnm.Print_Area" localSheetId="2">'UNIVERSITARIO 2011'!$A$20:$AV$65</definedName>
  </definedNames>
  <calcPr fullCalcOnLoad="1"/>
</workbook>
</file>

<file path=xl/comments1.xml><?xml version="1.0" encoding="utf-8"?>
<comments xmlns="http://schemas.openxmlformats.org/spreadsheetml/2006/main">
  <authors>
    <author>Don Braggins</author>
  </authors>
  <commentList>
    <comment ref="E27" authorId="0">
      <text>
        <r>
          <rPr>
            <sz val="8"/>
            <rFont val="Tahoma"/>
            <family val="2"/>
          </rPr>
          <t>No es estrictamente necesario para Orientación de Precisión</t>
        </r>
      </text>
    </comment>
    <comment ref="F27" authorId="0">
      <text>
        <r>
          <rPr>
            <sz val="8"/>
            <rFont val="Tahoma"/>
            <family val="2"/>
          </rPr>
          <t>¿Junior?</t>
        </r>
      </text>
    </comment>
    <comment ref="G27" authorId="0">
      <text>
        <r>
          <rPr>
            <b/>
            <sz val="8"/>
            <rFont val="Tahoma"/>
            <family val="2"/>
          </rPr>
          <t>Sólo es relevante, si el cronometraje SI es usado   en parte o toda la carerra, de lo contrario ocultar esta columna.</t>
        </r>
      </text>
    </comment>
  </commentList>
</comments>
</file>

<file path=xl/comments2.xml><?xml version="1.0" encoding="utf-8"?>
<comments xmlns="http://schemas.openxmlformats.org/spreadsheetml/2006/main">
  <authors>
    <author>Don Braggins</author>
  </authors>
  <commentList>
    <comment ref="E27" authorId="0">
      <text>
        <r>
          <rPr>
            <sz val="8"/>
            <rFont val="Tahoma"/>
            <family val="2"/>
          </rPr>
          <t>No es estrictamente necesario para Orientación de Precisión</t>
        </r>
      </text>
    </comment>
    <comment ref="F27" authorId="0">
      <text>
        <r>
          <rPr>
            <sz val="8"/>
            <rFont val="Tahoma"/>
            <family val="2"/>
          </rPr>
          <t>¿Junior?</t>
        </r>
      </text>
    </comment>
    <comment ref="G27" authorId="0">
      <text>
        <r>
          <rPr>
            <b/>
            <sz val="8"/>
            <rFont val="Tahoma"/>
            <family val="2"/>
          </rPr>
          <t>Sólo es relevante, si el cronometraje SI es usado   en parte o toda la carerra, de lo contrario ocultar esta columna.</t>
        </r>
      </text>
    </comment>
  </commentList>
</comments>
</file>

<file path=xl/comments3.xml><?xml version="1.0" encoding="utf-8"?>
<comments xmlns="http://schemas.openxmlformats.org/spreadsheetml/2006/main">
  <authors>
    <author>Don Braggins</author>
  </authors>
  <commentList>
    <comment ref="E27" authorId="0">
      <text>
        <r>
          <rPr>
            <sz val="8"/>
            <rFont val="Tahoma"/>
            <family val="2"/>
          </rPr>
          <t>No es estrictamente necesario para Orientación de Precisión</t>
        </r>
      </text>
    </comment>
    <comment ref="F27" authorId="0">
      <text>
        <r>
          <rPr>
            <sz val="8"/>
            <rFont val="Tahoma"/>
            <family val="2"/>
          </rPr>
          <t>¿Junior?</t>
        </r>
      </text>
    </comment>
    <comment ref="G27" authorId="0">
      <text>
        <r>
          <rPr>
            <b/>
            <sz val="8"/>
            <rFont val="Tahoma"/>
            <family val="2"/>
          </rPr>
          <t>Sólo es relevante, si el cronometraje SI es usado   en parte o toda la carerra, de lo contrario ocultar esta columna.</t>
        </r>
      </text>
    </comment>
  </commentList>
</comments>
</file>

<file path=xl/comments4.xml><?xml version="1.0" encoding="utf-8"?>
<comments xmlns="http://schemas.openxmlformats.org/spreadsheetml/2006/main">
  <authors>
    <author>Don Braggins</author>
  </authors>
  <commentList>
    <comment ref="E28" authorId="0">
      <text>
        <r>
          <rPr>
            <b/>
            <sz val="8"/>
            <rFont val="Tahoma"/>
            <family val="2"/>
          </rPr>
          <t>Abierta o Paralímpica</t>
        </r>
      </text>
    </comment>
    <comment ref="F28" authorId="0">
      <text>
        <r>
          <rPr>
            <sz val="8"/>
            <rFont val="Tahoma"/>
            <family val="2"/>
          </rPr>
          <t>¿Junior?</t>
        </r>
      </text>
    </comment>
    <comment ref="D28" authorId="0">
      <text>
        <r>
          <rPr>
            <sz val="8"/>
            <rFont val="Tahoma"/>
            <family val="2"/>
          </rPr>
          <t>No es estrictamente necesario para Orientación de Precisión</t>
        </r>
      </text>
    </comment>
    <comment ref="G28" authorId="0">
      <text>
        <r>
          <rPr>
            <b/>
            <sz val="8"/>
            <rFont val="Tahoma"/>
            <family val="2"/>
          </rPr>
          <t>Sólo es relevante, si el cronometraje SI es usado   en parte o toda la carerra, de lo contrario ocultar esta columna.</t>
        </r>
      </text>
    </comment>
  </commentList>
</comments>
</file>

<file path=xl/sharedStrings.xml><?xml version="1.0" encoding="utf-8"?>
<sst xmlns="http://schemas.openxmlformats.org/spreadsheetml/2006/main" count="1475" uniqueCount="228">
  <si>
    <t>Name</t>
  </si>
  <si>
    <t>Club</t>
  </si>
  <si>
    <t>TC 1</t>
  </si>
  <si>
    <t>TC 2</t>
  </si>
  <si>
    <t>TC 3</t>
  </si>
  <si>
    <t>These adjust automatically</t>
  </si>
  <si>
    <t>Enter Penalty for wrong answer (secs)</t>
  </si>
  <si>
    <t>(Usually 60)</t>
  </si>
  <si>
    <t>x</t>
  </si>
  <si>
    <t>(0-4)</t>
  </si>
  <si>
    <t>adicionales, si se necesita ampliarla para más competidores.</t>
  </si>
  <si>
    <t>Puede ser utilizado para eventos de O-Precisión desde ninguno hasta cuatro controles cronometrados, hasta 22 controles sin límite de tiempo, y cualquier número de competidores, sin necesidad de entrar o modificar las fórmulas.</t>
  </si>
  <si>
    <t>Introducir el nº de controles cronometrados</t>
  </si>
  <si>
    <t>CC 4</t>
  </si>
  <si>
    <t>Ocultar las columnas que no sean utilizadas, si hay menos de 4 controles cronometrados</t>
  </si>
  <si>
    <t>Ocultar las columnas que no sean utilizadas, si hay menos de 22 controles sin tiempo</t>
  </si>
  <si>
    <t>Estos se ajustan automáticamente</t>
  </si>
  <si>
    <t>'Guardadr como' con un nombre distinto</t>
  </si>
  <si>
    <t>Consultas, informes de errores, etc. a don@braggins.com por favor</t>
  </si>
  <si>
    <t>Esta hoja de cálculo se utilizó como base en la competición de O-Precisión del JK y en el BTOC 2010, y los defectos que se encontraron fueron cerregidos el 07/07/2010</t>
  </si>
  <si>
    <t>[Nombre del evento y su localización]</t>
  </si>
  <si>
    <t>[Día de la semana]</t>
  </si>
  <si>
    <t>[Fecha incluyendo el año]</t>
  </si>
  <si>
    <t>[Competidor 2 en esta línea]</t>
  </si>
  <si>
    <t>[Competidor 1 en esta línea]</t>
  </si>
  <si>
    <t>y así sucesivamente</t>
  </si>
  <si>
    <t>[Competidor 3 en esta línea]</t>
  </si>
  <si>
    <t>A / P</t>
  </si>
  <si>
    <t>Tiempo</t>
  </si>
  <si>
    <t>CC1</t>
  </si>
  <si>
    <t>CC2</t>
  </si>
  <si>
    <t>CC3</t>
  </si>
  <si>
    <t>CC4</t>
  </si>
  <si>
    <t>total</t>
  </si>
  <si>
    <t>Puntos</t>
  </si>
  <si>
    <t>Tiempo corregido</t>
  </si>
  <si>
    <t>Penalización</t>
  </si>
  <si>
    <t>Nº tarjeta SI</t>
  </si>
  <si>
    <t>Establecer el área de impresión por encima de esta fila, a menos que desee mostrar el % de respuestas incorrectas, en cuyo caso ocultar esta fila.</t>
  </si>
  <si>
    <t>Número de entradas</t>
  </si>
  <si>
    <t>Recuento de respuestas correctas</t>
  </si>
  <si>
    <t>Recuento de respuestas realizadas</t>
  </si>
  <si>
    <t>Porcentaje de respuestas incorrectas</t>
  </si>
  <si>
    <t>Establecer el área de impresión por encima de esta fila, si desea mostrar el % de respuestas incorrectas.</t>
  </si>
  <si>
    <t xml:space="preserve">PARA CLASIFICAR A LOS COMPETIDORES, ORDENARLOS POR PUNTOS Y LUEGO ORDENARLOS  A LA INVERSA POR TIEMPOS CORREGIDOS </t>
  </si>
  <si>
    <t>La columna A se puede utilizar para indicar el primero, segundo, tercero, etc., teniendo cuidado de no incluir la fila 29 (muy pequeña) cuando realice la clasificación.</t>
  </si>
  <si>
    <t xml:space="preserve">Esta hoja de cálculo presupone un conocimiento suficiente de Excel para "ocultar las columnas y las filas", "establecer un   área de impresión", "ordenar los datos" y para "duplicar fórmulas" en filas </t>
  </si>
  <si>
    <t>¿J?</t>
  </si>
  <si>
    <t>Edad/Clase</t>
  </si>
  <si>
    <t>Trail Orienteering BTOC Elite - Daresbury</t>
  </si>
  <si>
    <t>Sunday</t>
  </si>
  <si>
    <t>29th November 2009</t>
  </si>
  <si>
    <t>Final</t>
  </si>
  <si>
    <t xml:space="preserve">Results </t>
  </si>
  <si>
    <t>Using download timed controls</t>
  </si>
  <si>
    <t xml:space="preserve">Points </t>
  </si>
  <si>
    <t>Corrected time</t>
  </si>
  <si>
    <t>time</t>
  </si>
  <si>
    <t>a</t>
  </si>
  <si>
    <t>d</t>
  </si>
  <si>
    <t>b</t>
  </si>
  <si>
    <t>c</t>
  </si>
  <si>
    <t>z</t>
  </si>
  <si>
    <t>Total</t>
  </si>
  <si>
    <t>Class</t>
  </si>
  <si>
    <t>O/P</t>
  </si>
  <si>
    <t>J?</t>
  </si>
  <si>
    <t>Dibber</t>
  </si>
  <si>
    <t>T1</t>
  </si>
  <si>
    <t>T2</t>
  </si>
  <si>
    <t>Time</t>
  </si>
  <si>
    <t>Anne Straube</t>
  </si>
  <si>
    <t>SLOW</t>
  </si>
  <si>
    <t>W21</t>
  </si>
  <si>
    <t>O</t>
  </si>
  <si>
    <t>Christine Roberts</t>
  </si>
  <si>
    <t>EBOR</t>
  </si>
  <si>
    <t>W60</t>
  </si>
  <si>
    <t>Wilbert Hollinger</t>
  </si>
  <si>
    <t>LVO</t>
  </si>
  <si>
    <t>M60</t>
  </si>
  <si>
    <t>Peter Roberts</t>
  </si>
  <si>
    <t>P</t>
  </si>
  <si>
    <t>Mark Seddon</t>
  </si>
  <si>
    <t>SELOC</t>
  </si>
  <si>
    <t>M45</t>
  </si>
  <si>
    <t>e</t>
  </si>
  <si>
    <t>John Dave Gittus</t>
  </si>
  <si>
    <t>WRE</t>
  </si>
  <si>
    <t>M65</t>
  </si>
  <si>
    <t>n</t>
  </si>
  <si>
    <t>Brian Parker</t>
  </si>
  <si>
    <t>DEVON</t>
  </si>
  <si>
    <t>M70</t>
  </si>
  <si>
    <t>Clive Allen</t>
  </si>
  <si>
    <t>SN</t>
  </si>
  <si>
    <t>Stephen Richards</t>
  </si>
  <si>
    <t>M55</t>
  </si>
  <si>
    <t>Dick Keighley</t>
  </si>
  <si>
    <t>WIM</t>
  </si>
  <si>
    <t>Denis Mews</t>
  </si>
  <si>
    <t>HOC</t>
  </si>
  <si>
    <t>John Crosby</t>
  </si>
  <si>
    <t>NATO</t>
  </si>
  <si>
    <t>Beryl Blackhall</t>
  </si>
  <si>
    <t>W65</t>
  </si>
  <si>
    <t>Daniel Roth</t>
  </si>
  <si>
    <t>M35</t>
  </si>
  <si>
    <t>Bob Elmes</t>
  </si>
  <si>
    <t>DEE</t>
  </si>
  <si>
    <t>Eleanor Owens</t>
  </si>
  <si>
    <t>W18</t>
  </si>
  <si>
    <t>Anne Braggins</t>
  </si>
  <si>
    <t>WAOC</t>
  </si>
  <si>
    <t>Insert extras above this line</t>
  </si>
  <si>
    <t>Number of entries</t>
  </si>
  <si>
    <t>Count of correct answers</t>
  </si>
  <si>
    <t>Count of all completed answers</t>
  </si>
  <si>
    <t>Percent incorrect answers</t>
  </si>
  <si>
    <t>Wheelchair user</t>
  </si>
  <si>
    <t>Penalty</t>
  </si>
  <si>
    <t>w</t>
  </si>
  <si>
    <t xml:space="preserve">SORT ON  TOTAL POINTS AND THEN INVERSE SORT ON  TOTAL TIMES TO RANK COMPETITORS </t>
  </si>
  <si>
    <t>Nombre</t>
  </si>
  <si>
    <t>Asegurarse de que todas las columnas no utilizadas tengan una "x" como respuesta, y dejar en blanco el resto de la columna, y por último, ocultar las columnas que no se vayan a utilizar.</t>
  </si>
  <si>
    <t>Resultados [Provisionales o finales]</t>
  </si>
  <si>
    <t>Establecer el área de impresión por debajo de esta fila.</t>
  </si>
  <si>
    <r>
      <t>Introducir datos  donde haya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55"/>
        <rFont val="Arial"/>
        <family val="2"/>
      </rPr>
      <t>[texto de color gris]</t>
    </r>
  </si>
  <si>
    <t>CC 1</t>
  </si>
  <si>
    <t>CC 2</t>
  </si>
  <si>
    <t>CC 3</t>
  </si>
  <si>
    <t>Si participan más competidores, sobre esta fila insertar las que sean necesarias y para duplicar filas, copiar la fila 53 y arrastrala hacia abajo.</t>
  </si>
  <si>
    <t>Categoría</t>
  </si>
  <si>
    <t>COMUNIDAD</t>
  </si>
  <si>
    <t>COLEGIO</t>
  </si>
  <si>
    <t>Tiempo total      cronometrados</t>
  </si>
  <si>
    <t>Tiempo corregido crono.</t>
  </si>
  <si>
    <t>Penalización de recorrido</t>
  </si>
  <si>
    <t>Puntuación corregida</t>
  </si>
  <si>
    <t>SALAMANCA</t>
  </si>
  <si>
    <t>UNIVERSIDAD</t>
  </si>
  <si>
    <t>D</t>
  </si>
  <si>
    <t>Z</t>
  </si>
  <si>
    <t>Tamarit Suay, José Angel</t>
  </si>
  <si>
    <t>Sellés Segui, Emili</t>
  </si>
  <si>
    <t>Pérez Alonso, Alicia</t>
  </si>
  <si>
    <t>A CORUÑA</t>
  </si>
  <si>
    <t>Tello Lacal, Alex</t>
  </si>
  <si>
    <t>VIC</t>
  </si>
  <si>
    <t>García Moreno, Antonio</t>
  </si>
  <si>
    <t>GRANADA</t>
  </si>
  <si>
    <t>Gabriel Alonso, Juan</t>
  </si>
  <si>
    <t>CANARIAS</t>
  </si>
  <si>
    <t>A</t>
  </si>
  <si>
    <t>López Chaves, Carolina</t>
  </si>
  <si>
    <t>CARLOS III</t>
  </si>
  <si>
    <t>Pérez Alonso, Adrián</t>
  </si>
  <si>
    <t>VIGO</t>
  </si>
  <si>
    <t>B</t>
  </si>
  <si>
    <t>ASTURIAS</t>
  </si>
  <si>
    <t>Berea Arellano, Manuel</t>
  </si>
  <si>
    <t>C</t>
  </si>
  <si>
    <t>De la Mata Mandado, Javier</t>
  </si>
  <si>
    <t>Patiño Deniz, Carmen</t>
  </si>
  <si>
    <t>C.C.</t>
  </si>
  <si>
    <t>Martín García, Miguel Angel</t>
  </si>
  <si>
    <t>NOMBRE</t>
  </si>
  <si>
    <t>UP VALENCIA</t>
  </si>
  <si>
    <t>Solé Llobet, Roger</t>
  </si>
  <si>
    <t xml:space="preserve">Pérez Díaz, Jonay, </t>
  </si>
  <si>
    <t>Peña Alcaraz, Manuel</t>
  </si>
  <si>
    <t>P. COMILLAS</t>
  </si>
  <si>
    <t>Sánchez Cuervo, Álvaro</t>
  </si>
  <si>
    <t>Extremadura</t>
  </si>
  <si>
    <t>Asturias</t>
  </si>
  <si>
    <t>C.L. Mancha</t>
  </si>
  <si>
    <t>CAMPEONATO ESCOLAR Y UNIVERSITARIO 2011 (MÉRIDA)</t>
  </si>
  <si>
    <t>Resultados categoría Universitaria</t>
  </si>
  <si>
    <t>ORIENTACIÓN DE PRECISIÓN          30 ABRIL 2011</t>
  </si>
  <si>
    <t>Resultados categoría Escolar Hombres</t>
  </si>
  <si>
    <t>Andalucía</t>
  </si>
  <si>
    <t>Suárez Rodríguez, Mari Carmen</t>
  </si>
  <si>
    <t>Madrid</t>
  </si>
  <si>
    <t>Landa Sánchez, Carlos</t>
  </si>
  <si>
    <t>Saenz Rodríguez, Enrique</t>
  </si>
  <si>
    <t>La Rioja</t>
  </si>
  <si>
    <t>Martínez Carrilero, Antonio</t>
  </si>
  <si>
    <t xml:space="preserve"> Ferrer Font, Aleix</t>
  </si>
  <si>
    <t>Cataluña</t>
  </si>
  <si>
    <t>Castilla y León</t>
  </si>
  <si>
    <t>Sierra Fernández, Victor</t>
  </si>
  <si>
    <t>Abuelos</t>
  </si>
  <si>
    <t>Antón Galindo, Manuel</t>
  </si>
  <si>
    <t>Aragón</t>
  </si>
  <si>
    <t>Gracia Ochotorena, Jorge</t>
  </si>
  <si>
    <t>Murcia</t>
  </si>
  <si>
    <t>Laviada Vega, Samuel</t>
  </si>
  <si>
    <t>Siquier Padilla, Joan</t>
  </si>
  <si>
    <t>Baleares</t>
  </si>
  <si>
    <t>Rodríguez Corrochano, Diego</t>
  </si>
  <si>
    <t>Tomás Mora, Iván</t>
  </si>
  <si>
    <t>Ginés Morales, Emilio</t>
  </si>
  <si>
    <t>Silguero Santos, Raúl</t>
  </si>
  <si>
    <t>Galicia</t>
  </si>
  <si>
    <t>Capón Lamelas, Nerea</t>
  </si>
  <si>
    <t>Gijo Alonso, Marta</t>
  </si>
  <si>
    <t>Ascacibar Rodríguez, Eugenia</t>
  </si>
  <si>
    <t>Castel Castilla, Alba</t>
  </si>
  <si>
    <t>De Miguel Martínez, Cristina</t>
  </si>
  <si>
    <t>Cantabria</t>
  </si>
  <si>
    <t>Irene Goicolea / Fco. Gutiérrez</t>
  </si>
  <si>
    <t>Raquel Albo / Erika Alonso</t>
  </si>
  <si>
    <t>Redtzer, Isabel</t>
  </si>
  <si>
    <t>Villar Carruesco, Jara</t>
  </si>
  <si>
    <t>Martínez Forte, Irene</t>
  </si>
  <si>
    <t>Calvo Sáenz, Jimena</t>
  </si>
  <si>
    <t>Puertas Ballester, Irene</t>
  </si>
  <si>
    <t>Espino Gutiérrez, Kenya</t>
  </si>
  <si>
    <t>Canarias</t>
  </si>
  <si>
    <t>Doblado Blanco, Consolación</t>
  </si>
  <si>
    <t>Madrid-2</t>
  </si>
  <si>
    <t>Carnero Requena, Sergio</t>
  </si>
  <si>
    <t>UNED</t>
  </si>
  <si>
    <t>Martínez Suárez, Pedro</t>
  </si>
  <si>
    <t>MADRID</t>
  </si>
  <si>
    <t>Rodríguez García, José Alejandro</t>
  </si>
  <si>
    <t>Ruiz de la Herrán Pidal, Javier</t>
  </si>
  <si>
    <t>Martínez García, Laura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</si>
</sst>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</numFmts>
  <fonts count="54">
    <font>
      <sz val="10"/>
      <name val="Arial"/>
      <family val="0"/>
    </font>
    <font>
      <b/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8"/>
      <color indexed="55"/>
      <name val="Arial"/>
      <family val="2"/>
    </font>
    <font>
      <b/>
      <sz val="14"/>
      <color indexed="55"/>
      <name val="Arial"/>
      <family val="2"/>
    </font>
    <font>
      <b/>
      <sz val="12"/>
      <color indexed="55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55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23"/>
      <name val="Arial"/>
      <family val="2"/>
    </font>
    <font>
      <sz val="10"/>
      <color indexed="23"/>
      <name val="Arial"/>
      <family val="2"/>
    </font>
    <font>
      <sz val="12"/>
      <color indexed="23"/>
      <name val="Arial"/>
      <family val="2"/>
    </font>
    <font>
      <b/>
      <sz val="9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2"/>
      <name val="Arial"/>
      <family val="2"/>
    </font>
    <font>
      <b/>
      <u val="single"/>
      <sz val="1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4" borderId="0" applyNumberFormat="0" applyBorder="0" applyAlignment="0" applyProtection="0"/>
    <xf numFmtId="0" fontId="37" fillId="16" borderId="1" applyNumberFormat="0" applyAlignment="0" applyProtection="0"/>
    <xf numFmtId="0" fontId="38" fillId="1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4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4" fillId="16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/>
    </xf>
    <xf numFmtId="1" fontId="8" fillId="0" borderId="14" xfId="54" applyNumberFormat="1" applyFont="1" applyFill="1" applyBorder="1" applyAlignment="1">
      <alignment/>
    </xf>
    <xf numFmtId="1" fontId="8" fillId="0" borderId="15" xfId="54" applyNumberFormat="1" applyFont="1" applyFill="1" applyBorder="1" applyAlignment="1">
      <alignment/>
    </xf>
    <xf numFmtId="1" fontId="8" fillId="0" borderId="0" xfId="54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Border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vertical="top" wrapText="1"/>
    </xf>
    <xf numFmtId="0" fontId="0" fillId="0" borderId="16" xfId="0" applyBorder="1" applyAlignment="1">
      <alignment/>
    </xf>
    <xf numFmtId="0" fontId="10" fillId="0" borderId="16" xfId="0" applyFont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9" fillId="0" borderId="0" xfId="0" applyFont="1" applyAlignment="1" quotePrefix="1">
      <alignment horizontal="left"/>
    </xf>
    <xf numFmtId="0" fontId="21" fillId="0" borderId="0" xfId="0" applyFont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/>
    </xf>
    <xf numFmtId="0" fontId="28" fillId="0" borderId="0" xfId="0" applyFont="1" applyFill="1" applyBorder="1" applyAlignment="1">
      <alignment vertical="top" wrapText="1"/>
    </xf>
    <xf numFmtId="0" fontId="19" fillId="24" borderId="0" xfId="0" applyFont="1" applyFill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33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justify" textRotation="90"/>
    </xf>
    <xf numFmtId="0" fontId="0" fillId="0" borderId="0" xfId="0" applyBorder="1" applyAlignment="1">
      <alignment horizontal="center" vertical="justify" textRotation="90"/>
    </xf>
    <xf numFmtId="0" fontId="4" fillId="0" borderId="0" xfId="0" applyFont="1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1" fontId="8" fillId="0" borderId="0" xfId="54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wrapText="1" indent="1"/>
    </xf>
    <xf numFmtId="0" fontId="29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7" fillId="0" borderId="20" xfId="0" applyNumberFormat="1" applyFont="1" applyFill="1" applyBorder="1" applyAlignment="1">
      <alignment/>
    </xf>
    <xf numFmtId="1" fontId="8" fillId="0" borderId="16" xfId="54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/>
    </xf>
    <xf numFmtId="0" fontId="10" fillId="0" borderId="16" xfId="0" applyFont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14" xfId="54" applyNumberFormat="1" applyFont="1" applyFill="1" applyBorder="1" applyAlignment="1">
      <alignment horizontal="center"/>
    </xf>
    <xf numFmtId="1" fontId="0" fillId="0" borderId="14" xfId="54" applyNumberFormat="1" applyFont="1" applyFill="1" applyBorder="1" applyAlignment="1">
      <alignment/>
    </xf>
    <xf numFmtId="1" fontId="0" fillId="0" borderId="15" xfId="54" applyNumberFormat="1" applyFont="1" applyFill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12" xfId="0" applyFont="1" applyFill="1" applyBorder="1" applyAlignment="1">
      <alignment horizontal="center" vertical="justify" textRotation="90"/>
    </xf>
    <xf numFmtId="0" fontId="4" fillId="0" borderId="13" xfId="0" applyFont="1" applyFill="1" applyBorder="1" applyAlignment="1">
      <alignment horizontal="center" vertical="justify" textRotation="90"/>
    </xf>
    <xf numFmtId="0" fontId="4" fillId="0" borderId="23" xfId="0" applyFont="1" applyFill="1" applyBorder="1" applyAlignment="1">
      <alignment horizontal="center" vertical="justify" textRotation="90"/>
    </xf>
    <xf numFmtId="0" fontId="27" fillId="0" borderId="12" xfId="0" applyFont="1" applyFill="1" applyBorder="1" applyAlignment="1">
      <alignment horizontal="center" vertical="justify" textRotation="90"/>
    </xf>
    <xf numFmtId="0" fontId="33" fillId="0" borderId="13" xfId="0" applyFont="1" applyBorder="1" applyAlignment="1">
      <alignment horizontal="center" vertical="justify" textRotation="90"/>
    </xf>
    <xf numFmtId="0" fontId="33" fillId="0" borderId="23" xfId="0" applyFont="1" applyBorder="1" applyAlignment="1">
      <alignment horizontal="center" vertical="justify" textRotation="90"/>
    </xf>
    <xf numFmtId="0" fontId="4" fillId="0" borderId="12" xfId="0" applyFont="1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2" xfId="0" applyFont="1" applyBorder="1" applyAlignment="1">
      <alignment horizontal="center" vertical="justify" textRotation="90"/>
    </xf>
    <xf numFmtId="0" fontId="0" fillId="0" borderId="13" xfId="0" applyFont="1" applyBorder="1" applyAlignment="1">
      <alignment horizontal="center" vertical="justify"/>
    </xf>
    <xf numFmtId="0" fontId="0" fillId="0" borderId="23" xfId="0" applyFont="1" applyBorder="1" applyAlignment="1">
      <alignment horizontal="center" vertical="justify"/>
    </xf>
    <xf numFmtId="0" fontId="4" fillId="0" borderId="0" xfId="0" applyFont="1" applyAlignment="1">
      <alignment textRotation="90"/>
    </xf>
    <xf numFmtId="0" fontId="0" fillId="0" borderId="0" xfId="0" applyFont="1" applyAlignment="1">
      <alignment/>
    </xf>
    <xf numFmtId="0" fontId="4" fillId="0" borderId="0" xfId="0" applyFont="1" applyAlignment="1">
      <alignment horizontal="center" textRotation="90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textRotation="90"/>
    </xf>
    <xf numFmtId="0" fontId="0" fillId="0" borderId="0" xfId="0" applyAlignment="1">
      <alignment textRotation="90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 patternType="none">
          <bgColor indexed="65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 patternType="none">
          <bgColor indexed="65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 patternType="none">
          <bgColor indexed="65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 patternType="none">
          <bgColor indexed="65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 patternType="none">
          <bgColor indexed="65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6"/>
  <sheetViews>
    <sheetView workbookViewId="0" topLeftCell="A23">
      <selection activeCell="W38" sqref="W38"/>
    </sheetView>
  </sheetViews>
  <sheetFormatPr defaultColWidth="9.140625" defaultRowHeight="12.75"/>
  <cols>
    <col min="1" max="1" width="2.8515625" style="0" customWidth="1"/>
    <col min="2" max="2" width="35.00390625" style="0" customWidth="1"/>
    <col min="3" max="3" width="20.140625" style="0" customWidth="1"/>
    <col min="4" max="4" width="10.421875" style="0" hidden="1" customWidth="1"/>
    <col min="5" max="5" width="12.00390625" style="0" hidden="1" customWidth="1"/>
    <col min="6" max="6" width="0.13671875" style="0" customWidth="1"/>
    <col min="7" max="7" width="11.421875" style="0" customWidth="1"/>
    <col min="8" max="8" width="8.421875" style="0" hidden="1" customWidth="1"/>
    <col min="9" max="9" width="6.8515625" style="0" customWidth="1"/>
    <col min="10" max="10" width="4.57421875" style="2" customWidth="1"/>
    <col min="11" max="11" width="6.421875" style="2" hidden="1" customWidth="1"/>
    <col min="12" max="12" width="4.57421875" style="2" customWidth="1"/>
    <col min="13" max="13" width="0.13671875" style="2" customWidth="1"/>
    <col min="14" max="14" width="4.57421875" style="2" hidden="1" customWidth="1"/>
    <col min="15" max="15" width="6.421875" style="2" hidden="1" customWidth="1"/>
    <col min="16" max="16" width="0.5625" style="2" hidden="1" customWidth="1"/>
    <col min="17" max="17" width="3.7109375" style="3" customWidth="1"/>
    <col min="18" max="24" width="3.7109375" style="0" customWidth="1"/>
    <col min="25" max="28" width="3.7109375" style="0" hidden="1" customWidth="1"/>
    <col min="29" max="36" width="3.7109375" style="8" hidden="1" customWidth="1"/>
    <col min="37" max="37" width="3.7109375" style="2" hidden="1" customWidth="1"/>
    <col min="38" max="38" width="0.2890625" style="0" hidden="1" customWidth="1"/>
    <col min="39" max="39" width="1.7109375" style="0" customWidth="1"/>
    <col min="40" max="40" width="5.7109375" style="0" customWidth="1"/>
    <col min="41" max="41" width="1.7109375" style="0" customWidth="1"/>
    <col min="42" max="42" width="5.7109375" style="2" customWidth="1"/>
    <col min="43" max="43" width="1.7109375" style="2" customWidth="1"/>
    <col min="44" max="44" width="3.8515625" style="2" customWidth="1"/>
    <col min="45" max="45" width="1.7109375" style="2" customWidth="1"/>
    <col min="46" max="46" width="5.7109375" style="2" customWidth="1"/>
    <col min="47" max="47" width="1.7109375" style="2" customWidth="1"/>
    <col min="48" max="48" width="5.7109375" style="2" customWidth="1"/>
  </cols>
  <sheetData>
    <row r="1" ht="12.75" customHeight="1" hidden="1">
      <c r="Q1" s="8"/>
    </row>
    <row r="2" spans="2:17" ht="15.75" customHeight="1" hidden="1">
      <c r="B2" s="70" t="s">
        <v>46</v>
      </c>
      <c r="Q2" s="8"/>
    </row>
    <row r="3" spans="2:17" ht="15.75" customHeight="1" hidden="1">
      <c r="B3" s="70" t="s">
        <v>10</v>
      </c>
      <c r="Q3" s="8"/>
    </row>
    <row r="4" spans="2:17" ht="15.75" customHeight="1" hidden="1">
      <c r="B4" s="70" t="s">
        <v>11</v>
      </c>
      <c r="Q4" s="8"/>
    </row>
    <row r="5" spans="2:26" ht="15.75" customHeight="1" hidden="1">
      <c r="B5" s="71" t="s">
        <v>12</v>
      </c>
      <c r="C5" s="77">
        <v>4</v>
      </c>
      <c r="D5" s="75" t="s">
        <v>9</v>
      </c>
      <c r="I5" s="72" t="s">
        <v>14</v>
      </c>
      <c r="Q5" s="8"/>
      <c r="Z5" s="72"/>
    </row>
    <row r="6" spans="2:17" ht="13.5" customHeight="1" hidden="1">
      <c r="B6" s="71" t="s">
        <v>6</v>
      </c>
      <c r="C6" s="77">
        <v>60</v>
      </c>
      <c r="D6" s="72" t="s">
        <v>7</v>
      </c>
      <c r="Q6" s="8"/>
    </row>
    <row r="7" spans="2:17" ht="13.5" customHeight="1" hidden="1">
      <c r="B7" s="172" t="s">
        <v>2</v>
      </c>
      <c r="C7" s="78">
        <v>60</v>
      </c>
      <c r="D7" s="72" t="s">
        <v>5</v>
      </c>
      <c r="Q7" s="8"/>
    </row>
    <row r="8" spans="2:17" ht="12" customHeight="1" hidden="1">
      <c r="B8" s="172" t="s">
        <v>3</v>
      </c>
      <c r="C8" s="78">
        <f>IF(C$4&gt;1,60,0)</f>
        <v>0</v>
      </c>
      <c r="D8" s="72" t="s">
        <v>5</v>
      </c>
      <c r="Q8" s="8"/>
    </row>
    <row r="9" spans="2:17" ht="15.75" customHeight="1" hidden="1">
      <c r="B9" s="172" t="s">
        <v>4</v>
      </c>
      <c r="C9" s="78">
        <f>IF(C$4&gt;2,60,0)</f>
        <v>0</v>
      </c>
      <c r="D9" s="72" t="s">
        <v>5</v>
      </c>
      <c r="Q9" s="8"/>
    </row>
    <row r="10" spans="2:17" ht="13.5" customHeight="1" hidden="1">
      <c r="B10" s="172" t="s">
        <v>13</v>
      </c>
      <c r="C10" s="79">
        <f>IF(C$4&gt;3,60,0)</f>
        <v>0</v>
      </c>
      <c r="D10" s="72" t="s">
        <v>16</v>
      </c>
      <c r="I10" s="72" t="s">
        <v>15</v>
      </c>
      <c r="Q10" s="8"/>
    </row>
    <row r="11" spans="2:17" ht="17.25" customHeight="1" hidden="1">
      <c r="B11" s="21"/>
      <c r="Q11" s="8"/>
    </row>
    <row r="12" spans="2:17" ht="15.75" customHeight="1" hidden="1">
      <c r="B12" s="76" t="s">
        <v>124</v>
      </c>
      <c r="Q12" s="8"/>
    </row>
    <row r="13" spans="2:17" ht="12.75" customHeight="1" hidden="1">
      <c r="B13" s="21"/>
      <c r="Q13" s="8"/>
    </row>
    <row r="14" spans="2:17" ht="17.25" customHeight="1" hidden="1">
      <c r="B14" s="76" t="s">
        <v>127</v>
      </c>
      <c r="Q14" s="8"/>
    </row>
    <row r="15" spans="2:17" ht="17.25" customHeight="1" hidden="1">
      <c r="B15" s="80" t="s">
        <v>17</v>
      </c>
      <c r="Q15" s="8"/>
    </row>
    <row r="16" spans="2:17" ht="17.25" customHeight="1" hidden="1">
      <c r="B16" s="81" t="s">
        <v>18</v>
      </c>
      <c r="F16" s="72" t="s">
        <v>19</v>
      </c>
      <c r="Q16" s="8"/>
    </row>
    <row r="17" spans="2:17" ht="12.75" customHeight="1" hidden="1">
      <c r="B17" s="21"/>
      <c r="Q17" s="8"/>
    </row>
    <row r="18" ht="24.75" customHeight="1" hidden="1">
      <c r="Q18" s="8"/>
    </row>
    <row r="19" spans="2:48" s="56" customFormat="1" ht="25.5" customHeight="1" hidden="1">
      <c r="B19" s="85" t="s">
        <v>126</v>
      </c>
      <c r="J19" s="57"/>
      <c r="K19" s="57"/>
      <c r="L19" s="57"/>
      <c r="M19" s="57"/>
      <c r="N19" s="57"/>
      <c r="O19" s="57"/>
      <c r="P19" s="57"/>
      <c r="Q19" s="58"/>
      <c r="AC19" s="58"/>
      <c r="AD19" s="58"/>
      <c r="AE19" s="58"/>
      <c r="AF19" s="58"/>
      <c r="AG19" s="58"/>
      <c r="AH19" s="58"/>
      <c r="AI19" s="58"/>
      <c r="AJ19" s="58"/>
      <c r="AK19" s="57"/>
      <c r="AP19" s="57"/>
      <c r="AQ19" s="57"/>
      <c r="AR19" s="57"/>
      <c r="AS19" s="57"/>
      <c r="AT19" s="57"/>
      <c r="AU19" s="57"/>
      <c r="AV19" s="57"/>
    </row>
    <row r="20" ht="27.75" customHeight="1">
      <c r="Q20" s="8"/>
    </row>
    <row r="21" spans="1:48" ht="45" customHeight="1">
      <c r="A21" s="177" t="s">
        <v>176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</row>
    <row r="22" spans="3:27" ht="21.75" customHeight="1">
      <c r="C22" s="7"/>
      <c r="D22" s="55"/>
      <c r="E22" s="6"/>
      <c r="F22" s="6"/>
      <c r="G22" s="6"/>
      <c r="H22" s="6"/>
      <c r="I22" s="6"/>
      <c r="J22" s="103"/>
      <c r="K22" s="103"/>
      <c r="L22" s="103"/>
      <c r="M22" s="6"/>
      <c r="N22" s="6"/>
      <c r="O22" s="6"/>
      <c r="P22" s="6"/>
      <c r="Q22" s="9"/>
      <c r="S22" s="6"/>
      <c r="T22" s="7"/>
      <c r="AA22" s="6"/>
    </row>
    <row r="23" spans="2:48" ht="25.5" customHeight="1">
      <c r="B23" s="155" t="s">
        <v>178</v>
      </c>
      <c r="G23" s="8"/>
      <c r="H23" s="11"/>
      <c r="I23" s="11"/>
      <c r="J23" s="5"/>
      <c r="K23" s="5"/>
      <c r="L23" s="5"/>
      <c r="M23" s="11"/>
      <c r="N23" s="11"/>
      <c r="O23" s="11"/>
      <c r="P23" s="11"/>
      <c r="Q23" s="52"/>
      <c r="R23" s="52"/>
      <c r="S23" s="53"/>
      <c r="T23" s="53"/>
      <c r="U23" s="53"/>
      <c r="V23" s="53"/>
      <c r="W23" s="53"/>
      <c r="X23" s="53"/>
      <c r="Y23" s="53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8"/>
      <c r="AM23" s="8"/>
      <c r="AN23" s="180" t="s">
        <v>135</v>
      </c>
      <c r="AP23" s="183" t="s">
        <v>136</v>
      </c>
      <c r="AQ23" s="94"/>
      <c r="AR23" s="186" t="s">
        <v>34</v>
      </c>
      <c r="AS23" s="96"/>
      <c r="AT23" s="189" t="s">
        <v>137</v>
      </c>
      <c r="AU23" s="96"/>
      <c r="AV23" s="189" t="s">
        <v>138</v>
      </c>
    </row>
    <row r="24" spans="2:48" ht="15.75" customHeight="1">
      <c r="B24" s="12"/>
      <c r="C24" s="12"/>
      <c r="D24" s="13"/>
      <c r="E24" s="13"/>
      <c r="F24" s="13"/>
      <c r="G24" s="13"/>
      <c r="H24" s="14"/>
      <c r="I24" s="14"/>
      <c r="J24" s="59"/>
      <c r="K24" s="59"/>
      <c r="L24" s="59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81"/>
      <c r="AP24" s="184"/>
      <c r="AQ24" s="95"/>
      <c r="AR24" s="187"/>
      <c r="AS24" s="5"/>
      <c r="AT24" s="190"/>
      <c r="AU24" s="5"/>
      <c r="AV24" s="190"/>
    </row>
    <row r="25" spans="2:48" ht="15" customHeight="1">
      <c r="B25" s="179" t="s">
        <v>179</v>
      </c>
      <c r="C25" s="179"/>
      <c r="D25" s="5"/>
      <c r="E25" s="5"/>
      <c r="F25" s="5"/>
      <c r="G25" s="5"/>
      <c r="H25" s="8"/>
      <c r="I25" s="8"/>
      <c r="Q25" s="50"/>
      <c r="R25" s="16"/>
      <c r="AN25" s="181"/>
      <c r="AP25" s="184"/>
      <c r="AQ25" s="95"/>
      <c r="AR25" s="187"/>
      <c r="AS25" s="5"/>
      <c r="AT25" s="190"/>
      <c r="AU25" s="5"/>
      <c r="AV25" s="190"/>
    </row>
    <row r="26" spans="9:48" ht="12.75">
      <c r="I26" s="83" t="s">
        <v>28</v>
      </c>
      <c r="J26" s="173" t="s">
        <v>141</v>
      </c>
      <c r="K26" s="145" t="s">
        <v>28</v>
      </c>
      <c r="L26" s="173" t="s">
        <v>142</v>
      </c>
      <c r="M26" s="83" t="s">
        <v>28</v>
      </c>
      <c r="N26" s="17" t="s">
        <v>8</v>
      </c>
      <c r="O26" s="83" t="s">
        <v>28</v>
      </c>
      <c r="P26" s="17" t="s">
        <v>8</v>
      </c>
      <c r="Q26" s="174" t="s">
        <v>153</v>
      </c>
      <c r="R26" s="175" t="s">
        <v>142</v>
      </c>
      <c r="S26" s="175" t="s">
        <v>158</v>
      </c>
      <c r="T26" s="175" t="s">
        <v>158</v>
      </c>
      <c r="U26" s="175" t="s">
        <v>158</v>
      </c>
      <c r="V26" s="175" t="s">
        <v>161</v>
      </c>
      <c r="W26" s="175" t="s">
        <v>142</v>
      </c>
      <c r="X26" s="176" t="s">
        <v>142</v>
      </c>
      <c r="Y26" s="175" t="s">
        <v>8</v>
      </c>
      <c r="Z26" s="176" t="s">
        <v>8</v>
      </c>
      <c r="AA26" s="59" t="s">
        <v>8</v>
      </c>
      <c r="AB26" s="59" t="s">
        <v>8</v>
      </c>
      <c r="AC26" s="59" t="s">
        <v>8</v>
      </c>
      <c r="AD26" s="59" t="s">
        <v>8</v>
      </c>
      <c r="AE26" s="59" t="s">
        <v>8</v>
      </c>
      <c r="AF26" s="59" t="s">
        <v>8</v>
      </c>
      <c r="AG26" s="59" t="s">
        <v>8</v>
      </c>
      <c r="AH26" s="59" t="s">
        <v>8</v>
      </c>
      <c r="AI26" s="59" t="s">
        <v>8</v>
      </c>
      <c r="AJ26" s="59" t="s">
        <v>8</v>
      </c>
      <c r="AK26" s="59" t="s">
        <v>8</v>
      </c>
      <c r="AL26" s="68" t="s">
        <v>8</v>
      </c>
      <c r="AM26" s="68"/>
      <c r="AN26" s="181"/>
      <c r="AP26" s="184"/>
      <c r="AQ26" s="95"/>
      <c r="AR26" s="187"/>
      <c r="AS26" s="5"/>
      <c r="AT26" s="190"/>
      <c r="AU26" s="5"/>
      <c r="AV26" s="190"/>
    </row>
    <row r="27" spans="1:48" s="118" customFormat="1" ht="17.25" customHeight="1" thickBot="1">
      <c r="A27" s="108"/>
      <c r="B27" s="108" t="s">
        <v>166</v>
      </c>
      <c r="C27" s="108" t="s">
        <v>133</v>
      </c>
      <c r="D27" s="108" t="s">
        <v>134</v>
      </c>
      <c r="E27" s="108" t="s">
        <v>132</v>
      </c>
      <c r="F27" s="108" t="s">
        <v>47</v>
      </c>
      <c r="G27" s="108" t="s">
        <v>37</v>
      </c>
      <c r="H27" s="109"/>
      <c r="I27" s="110" t="s">
        <v>164</v>
      </c>
      <c r="J27" s="110" t="s">
        <v>29</v>
      </c>
      <c r="K27" s="110" t="s">
        <v>129</v>
      </c>
      <c r="L27" s="110" t="s">
        <v>30</v>
      </c>
      <c r="M27" s="110" t="s">
        <v>130</v>
      </c>
      <c r="N27" s="110" t="s">
        <v>31</v>
      </c>
      <c r="O27" s="110" t="s">
        <v>13</v>
      </c>
      <c r="P27" s="110" t="s">
        <v>32</v>
      </c>
      <c r="Q27" s="111">
        <v>1</v>
      </c>
      <c r="R27" s="110">
        <v>2</v>
      </c>
      <c r="S27" s="110">
        <v>3</v>
      </c>
      <c r="T27" s="110">
        <v>4</v>
      </c>
      <c r="U27" s="110">
        <v>5</v>
      </c>
      <c r="V27" s="110">
        <v>6</v>
      </c>
      <c r="W27" s="110">
        <v>7</v>
      </c>
      <c r="X27" s="112">
        <v>8</v>
      </c>
      <c r="Y27" s="110">
        <v>9</v>
      </c>
      <c r="Z27" s="112">
        <v>10</v>
      </c>
      <c r="AA27" s="110">
        <v>11</v>
      </c>
      <c r="AB27" s="110">
        <v>12</v>
      </c>
      <c r="AC27" s="110">
        <v>13</v>
      </c>
      <c r="AD27" s="110">
        <v>14</v>
      </c>
      <c r="AE27" s="110">
        <v>15</v>
      </c>
      <c r="AF27" s="110">
        <v>16</v>
      </c>
      <c r="AG27" s="110">
        <v>17</v>
      </c>
      <c r="AH27" s="110">
        <v>18</v>
      </c>
      <c r="AI27" s="110">
        <v>19</v>
      </c>
      <c r="AJ27" s="110">
        <v>20</v>
      </c>
      <c r="AK27" s="110">
        <v>21</v>
      </c>
      <c r="AL27" s="113">
        <v>22</v>
      </c>
      <c r="AM27" s="114"/>
      <c r="AN27" s="182"/>
      <c r="AO27" s="115"/>
      <c r="AP27" s="185"/>
      <c r="AQ27" s="116"/>
      <c r="AR27" s="188"/>
      <c r="AS27" s="117"/>
      <c r="AT27" s="191"/>
      <c r="AU27" s="117"/>
      <c r="AV27" s="191"/>
    </row>
    <row r="28" spans="1:48" ht="4.5" customHeight="1" thickTop="1">
      <c r="A28">
        <v>0</v>
      </c>
      <c r="X28" s="100"/>
      <c r="Z28" s="100"/>
      <c r="AN28" s="98"/>
      <c r="AP28" s="97"/>
      <c r="AR28" s="97"/>
      <c r="AT28" s="97"/>
      <c r="AU28" s="97"/>
      <c r="AV28" s="97"/>
    </row>
    <row r="29" spans="1:48" s="119" customFormat="1" ht="15">
      <c r="A29" s="119">
        <f>A28+1</f>
        <v>1</v>
      </c>
      <c r="B29" s="42" t="s">
        <v>163</v>
      </c>
      <c r="C29" s="41" t="s">
        <v>175</v>
      </c>
      <c r="D29" s="41"/>
      <c r="E29" s="41"/>
      <c r="F29" s="41"/>
      <c r="G29" s="41"/>
      <c r="H29"/>
      <c r="I29" s="124">
        <v>31</v>
      </c>
      <c r="J29" s="122" t="s">
        <v>141</v>
      </c>
      <c r="K29" s="123"/>
      <c r="L29" s="124" t="s">
        <v>142</v>
      </c>
      <c r="M29" s="123"/>
      <c r="N29" s="124"/>
      <c r="O29" s="123"/>
      <c r="P29" s="124"/>
      <c r="Q29" s="151" t="s">
        <v>153</v>
      </c>
      <c r="R29" s="124" t="s">
        <v>142</v>
      </c>
      <c r="S29" s="124" t="s">
        <v>158</v>
      </c>
      <c r="T29" s="122" t="s">
        <v>142</v>
      </c>
      <c r="U29" s="122" t="s">
        <v>153</v>
      </c>
      <c r="V29" s="122" t="s">
        <v>161</v>
      </c>
      <c r="W29" s="122" t="s">
        <v>153</v>
      </c>
      <c r="X29" s="152" t="s">
        <v>158</v>
      </c>
      <c r="Y29" s="126"/>
      <c r="Z29" s="127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N29" s="117">
        <f aca="true" t="shared" si="0" ref="AN29:AN47">I29+K29+M29+O29</f>
        <v>31</v>
      </c>
      <c r="AP29" s="117">
        <f aca="true" t="shared" si="1" ref="AP29:AP53">I29+K29+M29+O29+(IF($J$26=$J29,0,C$6)+IF($L$26=$L29,0,C$7)+IF($N$26=$N29,0,C$8)+IF($P$26=$P29,0,C$9))</f>
        <v>31</v>
      </c>
      <c r="AR29" s="117">
        <f aca="true" t="shared" si="2" ref="AR29:AR53">IF($J$26=J29,1,0)+IF($L$26=L29,1,0)+IF($N$26=N29,1,0)+IF($P$26=P29,1,0)+IF($Q$26=Q29,1,0)+IF($R$26=R29,1,0)+IF($S$26=S29,1,0)+IF($T$26=T29,1,0)+IF($U$26=U29,1,0)+IF($V$26=V29,1,0)+IF($W$26=W29,1,0)+IF($X$26=X29,1,0)+IF($Y$26=Y29,1,0)+IF($Z$26=Z29,1,0)+IF($AA$26=AA29,1,0)+IF($AB$26=AB29,1,0)+IF($AC$26=AC29,1,0)+IF($AD$26=AD29,1,0)+IF($AE$26=AE29,1,0)+IF($AF$26=AF29,1,0)+IF($AG$26=AG29,1,0)+IF($AH$26=AH29,1,0)+IF($AI$26=AI29,1,0)+IF($AJ$26=AJ29,1,0)+IF($AK$26=AK29,1,0)+IF($AL$26=AL29,1,0)+AT29</f>
        <v>6</v>
      </c>
      <c r="AT29" s="117"/>
      <c r="AU29" s="117"/>
      <c r="AV29" s="117">
        <f aca="true" t="shared" si="3" ref="AV29:AV53">AR29-AT29</f>
        <v>6</v>
      </c>
    </row>
    <row r="30" spans="1:48" s="119" customFormat="1" ht="15" customHeight="1">
      <c r="A30" s="119">
        <f aca="true" t="shared" si="4" ref="A30:A47">A29+1</f>
        <v>2</v>
      </c>
      <c r="B30" s="42" t="s">
        <v>217</v>
      </c>
      <c r="C30" s="41" t="s">
        <v>218</v>
      </c>
      <c r="D30" s="43"/>
      <c r="E30" s="43"/>
      <c r="F30"/>
      <c r="G30" s="43"/>
      <c r="H30"/>
      <c r="I30" s="124">
        <v>38</v>
      </c>
      <c r="J30" s="124" t="s">
        <v>141</v>
      </c>
      <c r="K30" s="124"/>
      <c r="L30" s="124" t="s">
        <v>153</v>
      </c>
      <c r="M30" s="124"/>
      <c r="N30" s="124"/>
      <c r="O30" s="124"/>
      <c r="P30" s="124"/>
      <c r="Q30" s="151" t="s">
        <v>153</v>
      </c>
      <c r="R30" s="124" t="s">
        <v>161</v>
      </c>
      <c r="S30" s="124" t="s">
        <v>158</v>
      </c>
      <c r="T30" s="122" t="s">
        <v>142</v>
      </c>
      <c r="U30" s="122" t="s">
        <v>158</v>
      </c>
      <c r="V30" s="122" t="s">
        <v>161</v>
      </c>
      <c r="W30" s="122" t="s">
        <v>153</v>
      </c>
      <c r="X30" s="152" t="s">
        <v>142</v>
      </c>
      <c r="Y30" s="126"/>
      <c r="Z30" s="127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N30" s="117">
        <f t="shared" si="0"/>
        <v>38</v>
      </c>
      <c r="AP30" s="117">
        <f aca="true" t="shared" si="5" ref="AP30:AP35">I30+K30+M30+O30+(IF($J$26=$J30,0,C$6)+IF($L$26=$L30,0,C$7)+IF($N$26=$N30,0,C$8)+IF($P$26=$P30,0,C$9))</f>
        <v>98</v>
      </c>
      <c r="AR30" s="117">
        <f aca="true" t="shared" si="6" ref="AR30:AR35">IF($J$26=J30,1,0)+IF($L$26=L30,1,0)+IF($N$26=N30,1,0)+IF($P$26=P30,1,0)+IF($Q$26=Q30,1,0)+IF($R$26=R30,1,0)+IF($S$26=S30,1,0)+IF($T$26=T30,1,0)+IF($U$26=U30,1,0)+IF($V$26=V30,1,0)+IF($W$26=W30,1,0)+IF($X$26=X30,1,0)+IF($Y$26=Y30,1,0)+IF($Z$26=Z30,1,0)+IF($AA$26=AA30,1,0)+IF($AB$26=AB30,1,0)+IF($AC$26=AC30,1,0)+IF($AD$26=AD30,1,0)+IF($AE$26=AE30,1,0)+IF($AF$26=AF30,1,0)+IF($AG$26=AG30,1,0)+IF($AH$26=AH30,1,0)+IF($AI$26=AI30,1,0)+IF($AJ$26=AJ30,1,0)+IF($AK$26=AK30,1,0)+IF($AL$26=AL30,1,0)+AT30</f>
        <v>6</v>
      </c>
      <c r="AT30" s="117"/>
      <c r="AU30" s="117"/>
      <c r="AV30" s="117">
        <f aca="true" t="shared" si="7" ref="AV30:AV35">AR30-AT30</f>
        <v>6</v>
      </c>
    </row>
    <row r="31" spans="1:48" s="119" customFormat="1" ht="15" customHeight="1">
      <c r="A31" s="119">
        <f t="shared" si="4"/>
        <v>3</v>
      </c>
      <c r="B31" s="42" t="s">
        <v>215</v>
      </c>
      <c r="C31" s="41" t="s">
        <v>174</v>
      </c>
      <c r="D31" s="41"/>
      <c r="E31" s="41"/>
      <c r="F31" s="41"/>
      <c r="G31" s="41"/>
      <c r="H31"/>
      <c r="I31" s="124">
        <v>44</v>
      </c>
      <c r="J31" s="122" t="s">
        <v>141</v>
      </c>
      <c r="K31" s="123"/>
      <c r="L31" s="124" t="s">
        <v>161</v>
      </c>
      <c r="M31" s="123"/>
      <c r="N31" s="124"/>
      <c r="O31" s="123"/>
      <c r="P31" s="124"/>
      <c r="Q31" s="151" t="s">
        <v>153</v>
      </c>
      <c r="R31" s="124" t="s">
        <v>158</v>
      </c>
      <c r="S31" s="124" t="s">
        <v>158</v>
      </c>
      <c r="T31" s="122" t="s">
        <v>158</v>
      </c>
      <c r="U31" s="122" t="s">
        <v>158</v>
      </c>
      <c r="V31" s="122" t="s">
        <v>161</v>
      </c>
      <c r="W31" s="122" t="s">
        <v>153</v>
      </c>
      <c r="X31" s="152" t="s">
        <v>153</v>
      </c>
      <c r="Y31" s="126"/>
      <c r="Z31" s="127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40"/>
      <c r="AN31" s="117">
        <f t="shared" si="0"/>
        <v>44</v>
      </c>
      <c r="AO31" s="140"/>
      <c r="AP31" s="117">
        <f t="shared" si="5"/>
        <v>104</v>
      </c>
      <c r="AQ31" s="140"/>
      <c r="AR31" s="117">
        <f t="shared" si="6"/>
        <v>6</v>
      </c>
      <c r="AS31" s="140"/>
      <c r="AT31" s="117"/>
      <c r="AU31" s="117"/>
      <c r="AV31" s="117">
        <f t="shared" si="7"/>
        <v>6</v>
      </c>
    </row>
    <row r="32" spans="1:48" s="119" customFormat="1" ht="15" customHeight="1">
      <c r="A32" s="119">
        <f t="shared" si="4"/>
        <v>4</v>
      </c>
      <c r="B32" s="42" t="s">
        <v>212</v>
      </c>
      <c r="C32" s="41" t="s">
        <v>182</v>
      </c>
      <c r="D32" s="41"/>
      <c r="E32" s="41"/>
      <c r="F32" s="41"/>
      <c r="G32" s="41"/>
      <c r="H32"/>
      <c r="I32" s="124">
        <v>48</v>
      </c>
      <c r="J32" s="124" t="s">
        <v>141</v>
      </c>
      <c r="K32" s="123"/>
      <c r="L32" s="124" t="s">
        <v>142</v>
      </c>
      <c r="M32" s="123"/>
      <c r="N32" s="124"/>
      <c r="O32" s="123"/>
      <c r="P32" s="124"/>
      <c r="Q32" s="151" t="s">
        <v>153</v>
      </c>
      <c r="R32" s="124" t="s">
        <v>158</v>
      </c>
      <c r="S32" s="124" t="s">
        <v>161</v>
      </c>
      <c r="T32" s="122" t="s">
        <v>158</v>
      </c>
      <c r="U32" s="122" t="s">
        <v>153</v>
      </c>
      <c r="V32" s="122" t="s">
        <v>161</v>
      </c>
      <c r="W32" s="122" t="s">
        <v>153</v>
      </c>
      <c r="X32" s="152" t="s">
        <v>158</v>
      </c>
      <c r="Y32" s="126"/>
      <c r="Z32" s="127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40"/>
      <c r="AN32" s="117">
        <f t="shared" si="0"/>
        <v>48</v>
      </c>
      <c r="AO32" s="140"/>
      <c r="AP32" s="117">
        <f t="shared" si="5"/>
        <v>48</v>
      </c>
      <c r="AQ32" s="140"/>
      <c r="AR32" s="117">
        <f t="shared" si="6"/>
        <v>5</v>
      </c>
      <c r="AS32" s="140"/>
      <c r="AT32" s="117"/>
      <c r="AU32" s="117"/>
      <c r="AV32" s="117">
        <f t="shared" si="7"/>
        <v>5</v>
      </c>
    </row>
    <row r="33" spans="1:48" s="119" customFormat="1" ht="15">
      <c r="A33" s="119">
        <f t="shared" si="4"/>
        <v>5</v>
      </c>
      <c r="B33" s="42" t="s">
        <v>206</v>
      </c>
      <c r="C33" s="41" t="s">
        <v>185</v>
      </c>
      <c r="D33" s="43"/>
      <c r="E33" s="43"/>
      <c r="F33" s="43"/>
      <c r="G33" s="43"/>
      <c r="H33"/>
      <c r="I33" s="124">
        <v>56</v>
      </c>
      <c r="J33" s="122" t="s">
        <v>141</v>
      </c>
      <c r="K33" s="123"/>
      <c r="L33" s="124" t="s">
        <v>158</v>
      </c>
      <c r="M33" s="123"/>
      <c r="N33" s="124"/>
      <c r="O33" s="123"/>
      <c r="P33" s="124"/>
      <c r="Q33" s="151" t="s">
        <v>153</v>
      </c>
      <c r="R33" s="124" t="s">
        <v>161</v>
      </c>
      <c r="S33" s="124" t="s">
        <v>158</v>
      </c>
      <c r="T33" s="122" t="s">
        <v>142</v>
      </c>
      <c r="U33" s="122" t="s">
        <v>158</v>
      </c>
      <c r="V33" s="122" t="s">
        <v>161</v>
      </c>
      <c r="W33" s="122" t="s">
        <v>158</v>
      </c>
      <c r="X33" s="152" t="s">
        <v>161</v>
      </c>
      <c r="Z33" s="132"/>
      <c r="AL33" s="126"/>
      <c r="AN33" s="117">
        <f t="shared" si="0"/>
        <v>56</v>
      </c>
      <c r="AP33" s="117">
        <f t="shared" si="5"/>
        <v>116</v>
      </c>
      <c r="AR33" s="117">
        <f t="shared" si="6"/>
        <v>5</v>
      </c>
      <c r="AT33" s="117"/>
      <c r="AU33" s="117"/>
      <c r="AV33" s="117">
        <f t="shared" si="7"/>
        <v>5</v>
      </c>
    </row>
    <row r="34" spans="1:48" s="119" customFormat="1" ht="15" customHeight="1">
      <c r="A34" s="119">
        <f t="shared" si="4"/>
        <v>6</v>
      </c>
      <c r="B34" s="42" t="s">
        <v>205</v>
      </c>
      <c r="C34" s="41" t="s">
        <v>173</v>
      </c>
      <c r="D34" s="43"/>
      <c r="E34" s="43"/>
      <c r="F34" s="43"/>
      <c r="G34" s="43"/>
      <c r="H34"/>
      <c r="I34" s="124">
        <v>30</v>
      </c>
      <c r="J34" s="124" t="s">
        <v>158</v>
      </c>
      <c r="K34" s="123"/>
      <c r="L34" s="124" t="s">
        <v>161</v>
      </c>
      <c r="M34" s="123"/>
      <c r="N34" s="124"/>
      <c r="O34" s="123"/>
      <c r="P34" s="124"/>
      <c r="Q34" s="151" t="s">
        <v>153</v>
      </c>
      <c r="R34" s="124" t="s">
        <v>161</v>
      </c>
      <c r="S34" s="124" t="s">
        <v>158</v>
      </c>
      <c r="T34" s="122" t="s">
        <v>158</v>
      </c>
      <c r="U34" s="122" t="s">
        <v>158</v>
      </c>
      <c r="V34" s="122" t="s">
        <v>161</v>
      </c>
      <c r="W34" s="122" t="s">
        <v>158</v>
      </c>
      <c r="X34" s="152" t="s">
        <v>158</v>
      </c>
      <c r="Y34" s="126"/>
      <c r="Z34" s="127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N34" s="117">
        <f t="shared" si="0"/>
        <v>30</v>
      </c>
      <c r="AP34" s="117">
        <f t="shared" si="5"/>
        <v>150</v>
      </c>
      <c r="AR34" s="117">
        <f t="shared" si="6"/>
        <v>5</v>
      </c>
      <c r="AT34" s="117"/>
      <c r="AU34" s="117"/>
      <c r="AV34" s="117">
        <f t="shared" si="7"/>
        <v>5</v>
      </c>
    </row>
    <row r="35" spans="1:48" s="119" customFormat="1" ht="15">
      <c r="A35" s="119">
        <f t="shared" si="4"/>
        <v>7</v>
      </c>
      <c r="B35" s="42" t="s">
        <v>181</v>
      </c>
      <c r="C35" s="41" t="s">
        <v>180</v>
      </c>
      <c r="D35" s="43"/>
      <c r="E35" s="43"/>
      <c r="F35" s="43"/>
      <c r="G35" s="43"/>
      <c r="H35"/>
      <c r="I35" s="124">
        <v>45</v>
      </c>
      <c r="J35" s="124" t="s">
        <v>141</v>
      </c>
      <c r="K35" s="124"/>
      <c r="L35" s="124" t="s">
        <v>142</v>
      </c>
      <c r="M35" s="124"/>
      <c r="N35" s="124"/>
      <c r="O35" s="124"/>
      <c r="P35" s="124"/>
      <c r="Q35" s="151" t="s">
        <v>158</v>
      </c>
      <c r="R35" s="124" t="s">
        <v>158</v>
      </c>
      <c r="S35" s="124" t="s">
        <v>142</v>
      </c>
      <c r="T35" s="122" t="s">
        <v>158</v>
      </c>
      <c r="U35" s="122" t="s">
        <v>158</v>
      </c>
      <c r="V35" s="122" t="s">
        <v>142</v>
      </c>
      <c r="W35" s="122" t="s">
        <v>153</v>
      </c>
      <c r="X35" s="152" t="s">
        <v>158</v>
      </c>
      <c r="Y35" s="126"/>
      <c r="Z35" s="127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9"/>
      <c r="AN35" s="117">
        <f t="shared" si="0"/>
        <v>45</v>
      </c>
      <c r="AP35" s="117">
        <f t="shared" si="5"/>
        <v>45</v>
      </c>
      <c r="AR35" s="117">
        <f t="shared" si="6"/>
        <v>4</v>
      </c>
      <c r="AT35" s="117"/>
      <c r="AU35" s="117"/>
      <c r="AV35" s="117">
        <f t="shared" si="7"/>
        <v>4</v>
      </c>
    </row>
    <row r="36" spans="1:48" s="119" customFormat="1" ht="15">
      <c r="A36" s="119">
        <f t="shared" si="4"/>
        <v>8</v>
      </c>
      <c r="B36" s="42" t="s">
        <v>207</v>
      </c>
      <c r="C36" s="41" t="s">
        <v>188</v>
      </c>
      <c r="D36" s="41"/>
      <c r="E36" s="41"/>
      <c r="F36" s="41"/>
      <c r="G36" s="41"/>
      <c r="H36"/>
      <c r="I36" s="124">
        <v>51</v>
      </c>
      <c r="J36" s="122" t="s">
        <v>141</v>
      </c>
      <c r="K36" s="124"/>
      <c r="L36" s="124" t="s">
        <v>153</v>
      </c>
      <c r="M36" s="124"/>
      <c r="N36" s="124"/>
      <c r="O36" s="124"/>
      <c r="P36" s="124"/>
      <c r="Q36" s="151" t="s">
        <v>158</v>
      </c>
      <c r="R36" s="124" t="s">
        <v>141</v>
      </c>
      <c r="S36" s="124" t="s">
        <v>158</v>
      </c>
      <c r="T36" s="122" t="s">
        <v>142</v>
      </c>
      <c r="U36" s="122" t="s">
        <v>158</v>
      </c>
      <c r="V36" s="122" t="s">
        <v>161</v>
      </c>
      <c r="W36" s="122" t="s">
        <v>153</v>
      </c>
      <c r="X36" s="152" t="s">
        <v>158</v>
      </c>
      <c r="Y36" s="126"/>
      <c r="Z36" s="127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N36" s="117">
        <f t="shared" si="0"/>
        <v>51</v>
      </c>
      <c r="AP36" s="117">
        <f t="shared" si="1"/>
        <v>111</v>
      </c>
      <c r="AR36" s="117">
        <f t="shared" si="2"/>
        <v>4</v>
      </c>
      <c r="AT36" s="117"/>
      <c r="AU36" s="117"/>
      <c r="AV36" s="117">
        <f t="shared" si="3"/>
        <v>4</v>
      </c>
    </row>
    <row r="37" spans="1:48" s="119" customFormat="1" ht="15">
      <c r="A37" s="119">
        <f t="shared" si="4"/>
        <v>9</v>
      </c>
      <c r="B37" s="42" t="s">
        <v>216</v>
      </c>
      <c r="C37" s="41" t="s">
        <v>198</v>
      </c>
      <c r="D37" s="43"/>
      <c r="E37" s="43"/>
      <c r="F37" s="43"/>
      <c r="G37" s="43"/>
      <c r="H37"/>
      <c r="I37" s="124">
        <v>144</v>
      </c>
      <c r="J37" s="124" t="s">
        <v>141</v>
      </c>
      <c r="K37" s="124"/>
      <c r="L37" s="124" t="s">
        <v>153</v>
      </c>
      <c r="M37" s="124"/>
      <c r="N37" s="124"/>
      <c r="O37" s="124"/>
      <c r="P37" s="124"/>
      <c r="Q37" s="151" t="s">
        <v>158</v>
      </c>
      <c r="R37" s="124" t="s">
        <v>158</v>
      </c>
      <c r="S37" s="124" t="s">
        <v>158</v>
      </c>
      <c r="T37" s="122" t="s">
        <v>142</v>
      </c>
      <c r="U37" s="122" t="s">
        <v>153</v>
      </c>
      <c r="V37" s="122" t="s">
        <v>161</v>
      </c>
      <c r="W37" s="122" t="s">
        <v>158</v>
      </c>
      <c r="X37" s="152" t="s">
        <v>142</v>
      </c>
      <c r="Y37" s="126"/>
      <c r="Z37" s="127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40"/>
      <c r="AN37" s="117">
        <f t="shared" si="0"/>
        <v>144</v>
      </c>
      <c r="AO37" s="140"/>
      <c r="AP37" s="117">
        <f>I37+K37+M37+O37+(IF($J$26=$J37,0,C$6)+IF($L$26=$L37,0,C$7)+IF($N$26=$N37,0,C$8)+IF($P$26=$P37,0,C$9))</f>
        <v>204</v>
      </c>
      <c r="AQ37" s="140"/>
      <c r="AR37" s="117">
        <f>IF($J$26=J37,1,0)+IF($L$26=L37,1,0)+IF($N$26=N37,1,0)+IF($P$26=P37,1,0)+IF($Q$26=Q37,1,0)+IF($R$26=R37,1,0)+IF($S$26=S37,1,0)+IF($T$26=T37,1,0)+IF($U$26=U37,1,0)+IF($V$26=V37,1,0)+IF($W$26=W37,1,0)+IF($X$26=X37,1,0)+IF($Y$26=Y37,1,0)+IF($Z$26=Z37,1,0)+IF($AA$26=AA37,1,0)+IF($AB$26=AB37,1,0)+IF($AC$26=AC37,1,0)+IF($AD$26=AD37,1,0)+IF($AE$26=AE37,1,0)+IF($AF$26=AF37,1,0)+IF($AG$26=AG37,1,0)+IF($AH$26=AH37,1,0)+IF($AI$26=AI37,1,0)+IF($AJ$26=AJ37,1,0)+IF($AK$26=AK37,1,0)+IF($AL$26=AL37,1,0)+AT37</f>
        <v>4</v>
      </c>
      <c r="AS37" s="140"/>
      <c r="AT37" s="117"/>
      <c r="AU37" s="117"/>
      <c r="AV37" s="117">
        <f>AR37-AT37</f>
        <v>4</v>
      </c>
    </row>
    <row r="38" spans="1:48" s="119" customFormat="1" ht="15">
      <c r="A38" s="119">
        <f t="shared" si="4"/>
        <v>10</v>
      </c>
      <c r="B38" s="42" t="s">
        <v>208</v>
      </c>
      <c r="C38" s="41" t="s">
        <v>189</v>
      </c>
      <c r="D38" s="43"/>
      <c r="E38" s="43"/>
      <c r="F38" s="43"/>
      <c r="G38" s="43"/>
      <c r="H38"/>
      <c r="I38" s="123">
        <v>22</v>
      </c>
      <c r="J38" s="124" t="s">
        <v>141</v>
      </c>
      <c r="K38" s="124"/>
      <c r="L38" s="124" t="s">
        <v>153</v>
      </c>
      <c r="M38" s="124"/>
      <c r="N38" s="124"/>
      <c r="O38" s="124"/>
      <c r="P38" s="124"/>
      <c r="Q38" s="151" t="s">
        <v>153</v>
      </c>
      <c r="R38" s="124" t="s">
        <v>161</v>
      </c>
      <c r="S38" s="124" t="s">
        <v>158</v>
      </c>
      <c r="T38" s="124" t="s">
        <v>161</v>
      </c>
      <c r="U38" s="124" t="s">
        <v>153</v>
      </c>
      <c r="V38" s="124" t="s">
        <v>141</v>
      </c>
      <c r="W38" s="124" t="s">
        <v>158</v>
      </c>
      <c r="X38" s="153" t="s">
        <v>158</v>
      </c>
      <c r="Z38" s="132"/>
      <c r="AL38" s="126"/>
      <c r="AN38" s="117">
        <f t="shared" si="0"/>
        <v>22</v>
      </c>
      <c r="AP38" s="117">
        <f t="shared" si="1"/>
        <v>82</v>
      </c>
      <c r="AR38" s="117">
        <f t="shared" si="2"/>
        <v>3</v>
      </c>
      <c r="AT38" s="117"/>
      <c r="AU38" s="117"/>
      <c r="AV38" s="117">
        <f t="shared" si="3"/>
        <v>3</v>
      </c>
    </row>
    <row r="39" spans="1:48" s="119" customFormat="1" ht="15.75">
      <c r="A39" s="119">
        <f t="shared" si="4"/>
        <v>11</v>
      </c>
      <c r="B39" s="42" t="s">
        <v>213</v>
      </c>
      <c r="C39" s="41" t="s">
        <v>193</v>
      </c>
      <c r="D39" s="33"/>
      <c r="E39" s="33"/>
      <c r="F39" s="33"/>
      <c r="G39" s="33"/>
      <c r="H39"/>
      <c r="I39" s="124">
        <v>35</v>
      </c>
      <c r="J39" s="170" t="s">
        <v>141</v>
      </c>
      <c r="K39" s="123"/>
      <c r="L39" s="124" t="s">
        <v>153</v>
      </c>
      <c r="M39" s="123"/>
      <c r="N39" s="124"/>
      <c r="O39" s="123"/>
      <c r="P39" s="124"/>
      <c r="Q39" s="151" t="s">
        <v>153</v>
      </c>
      <c r="R39" s="124" t="s">
        <v>158</v>
      </c>
      <c r="S39" s="124" t="s">
        <v>158</v>
      </c>
      <c r="T39" s="122" t="s">
        <v>142</v>
      </c>
      <c r="U39" s="122" t="s">
        <v>153</v>
      </c>
      <c r="V39" s="122" t="s">
        <v>158</v>
      </c>
      <c r="W39" s="122" t="s">
        <v>161</v>
      </c>
      <c r="X39" s="152" t="s">
        <v>158</v>
      </c>
      <c r="Y39" s="126"/>
      <c r="Z39" s="127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N39" s="117">
        <f t="shared" si="0"/>
        <v>35</v>
      </c>
      <c r="AP39" s="117">
        <f t="shared" si="1"/>
        <v>95</v>
      </c>
      <c r="AR39" s="117">
        <f t="shared" si="2"/>
        <v>3</v>
      </c>
      <c r="AT39" s="117"/>
      <c r="AU39" s="117"/>
      <c r="AV39" s="117">
        <f t="shared" si="3"/>
        <v>3</v>
      </c>
    </row>
    <row r="40" spans="1:48" s="119" customFormat="1" ht="15">
      <c r="A40" s="119">
        <f t="shared" si="4"/>
        <v>12</v>
      </c>
      <c r="B40" s="42" t="s">
        <v>214</v>
      </c>
      <c r="C40" s="41" t="s">
        <v>195</v>
      </c>
      <c r="D40" s="41"/>
      <c r="E40" s="41"/>
      <c r="F40" s="41"/>
      <c r="G40" s="41"/>
      <c r="H40"/>
      <c r="I40" s="124">
        <v>41</v>
      </c>
      <c r="J40" s="122" t="s">
        <v>141</v>
      </c>
      <c r="K40" s="124"/>
      <c r="L40" s="124" t="s">
        <v>161</v>
      </c>
      <c r="M40" s="124"/>
      <c r="N40" s="124"/>
      <c r="O40" s="124"/>
      <c r="P40" s="124"/>
      <c r="Q40" s="154" t="s">
        <v>158</v>
      </c>
      <c r="R40" s="124" t="s">
        <v>158</v>
      </c>
      <c r="S40" s="124" t="s">
        <v>158</v>
      </c>
      <c r="T40" s="122" t="s">
        <v>161</v>
      </c>
      <c r="U40" s="122" t="s">
        <v>153</v>
      </c>
      <c r="V40" s="122" t="s">
        <v>161</v>
      </c>
      <c r="W40" s="122" t="s">
        <v>158</v>
      </c>
      <c r="X40" s="152" t="s">
        <v>158</v>
      </c>
      <c r="Y40" s="126"/>
      <c r="Z40" s="127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N40" s="117">
        <f t="shared" si="0"/>
        <v>41</v>
      </c>
      <c r="AP40" s="117">
        <f t="shared" si="1"/>
        <v>101</v>
      </c>
      <c r="AR40" s="117">
        <f t="shared" si="2"/>
        <v>3</v>
      </c>
      <c r="AT40" s="117"/>
      <c r="AU40" s="117"/>
      <c r="AV40" s="117">
        <f t="shared" si="3"/>
        <v>3</v>
      </c>
    </row>
    <row r="41" spans="1:48" s="119" customFormat="1" ht="15">
      <c r="A41" s="119">
        <f t="shared" si="4"/>
        <v>13</v>
      </c>
      <c r="B41" s="42" t="s">
        <v>204</v>
      </c>
      <c r="C41" s="41" t="s">
        <v>203</v>
      </c>
      <c r="D41" s="43"/>
      <c r="E41" s="43"/>
      <c r="F41" s="43"/>
      <c r="G41" s="43"/>
      <c r="H41"/>
      <c r="I41" s="123">
        <v>40</v>
      </c>
      <c r="J41" s="122" t="s">
        <v>158</v>
      </c>
      <c r="K41" s="123"/>
      <c r="L41" s="124" t="s">
        <v>161</v>
      </c>
      <c r="M41" s="123"/>
      <c r="N41" s="124"/>
      <c r="O41" s="123"/>
      <c r="P41" s="124"/>
      <c r="Q41" s="151" t="s">
        <v>158</v>
      </c>
      <c r="R41" s="124" t="s">
        <v>158</v>
      </c>
      <c r="S41" s="124" t="s">
        <v>153</v>
      </c>
      <c r="T41" s="122" t="s">
        <v>142</v>
      </c>
      <c r="U41" s="122" t="s">
        <v>158</v>
      </c>
      <c r="V41" s="122" t="s">
        <v>161</v>
      </c>
      <c r="W41" s="122" t="s">
        <v>158</v>
      </c>
      <c r="X41" s="152" t="s">
        <v>161</v>
      </c>
      <c r="Y41" s="126"/>
      <c r="Z41" s="127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N41" s="117">
        <f t="shared" si="0"/>
        <v>40</v>
      </c>
      <c r="AP41" s="117">
        <f>I41+K41+M41+O41+(IF($J$26=$J41,0,C$6)+IF($L$26=$L41,0,C$7)+IF($N$26=$N41,0,C$8)+IF($P$26=$P41,0,C$9))</f>
        <v>160</v>
      </c>
      <c r="AR41" s="117">
        <f>IF($J$26=J41,1,0)+IF($L$26=L41,1,0)+IF($N$26=N41,1,0)+IF($P$26=P41,1,0)+IF($Q$26=Q41,1,0)+IF($R$26=R41,1,0)+IF($S$26=S41,1,0)+IF($T$26=T41,1,0)+IF($U$26=U41,1,0)+IF($V$26=V41,1,0)+IF($W$26=W41,1,0)+IF($X$26=X41,1,0)+IF($Y$26=Y41,1,0)+IF($Z$26=Z41,1,0)+IF($AA$26=AA41,1,0)+IF($AB$26=AB41,1,0)+IF($AC$26=AC41,1,0)+IF($AD$26=AD41,1,0)+IF($AE$26=AE41,1,0)+IF($AF$26=AF41,1,0)+IF($AG$26=AG41,1,0)+IF($AH$26=AH41,1,0)+IF($AI$26=AI41,1,0)+IF($AJ$26=AJ41,1,0)+IF($AK$26=AK41,1,0)+IF($AL$26=AL41,1,0)+AT41</f>
        <v>2</v>
      </c>
      <c r="AT41" s="117"/>
      <c r="AU41" s="117"/>
      <c r="AV41" s="117">
        <f>AR41-AT41</f>
        <v>2</v>
      </c>
    </row>
    <row r="42" spans="1:48" s="119" customFormat="1" ht="15" customHeight="1">
      <c r="A42" s="119">
        <f t="shared" si="4"/>
        <v>14</v>
      </c>
      <c r="B42" s="42"/>
      <c r="C42" s="41"/>
      <c r="D42" s="41"/>
      <c r="E42" s="41"/>
      <c r="F42" s="41"/>
      <c r="G42" s="41"/>
      <c r="H42"/>
      <c r="I42" s="124"/>
      <c r="J42" s="122"/>
      <c r="K42" s="123"/>
      <c r="L42" s="124"/>
      <c r="M42" s="123"/>
      <c r="N42" s="124"/>
      <c r="O42" s="123"/>
      <c r="P42" s="124"/>
      <c r="Q42" s="151"/>
      <c r="R42" s="124"/>
      <c r="S42" s="124"/>
      <c r="T42" s="122"/>
      <c r="U42" s="122"/>
      <c r="V42" s="122"/>
      <c r="W42" s="122"/>
      <c r="X42" s="152"/>
      <c r="Y42" s="126"/>
      <c r="Z42" s="127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N42" s="117">
        <f t="shared" si="0"/>
        <v>0</v>
      </c>
      <c r="AP42" s="117">
        <f>I42+K42+M42+O42+(IF($J$26=$J42,0,C$6)+IF($L$26=$L42,0,C$7)+IF($N$26=$N42,0,C$8)+IF($P$26=$P42,0,C$9))</f>
        <v>120</v>
      </c>
      <c r="AR42" s="117">
        <f>IF($J$26=J42,1,0)+IF($L$26=L42,1,0)+IF($N$26=N42,1,0)+IF($P$26=P42,1,0)+IF($Q$26=Q42,1,0)+IF($R$26=R42,1,0)+IF($S$26=S42,1,0)+IF($T$26=T42,1,0)+IF($U$26=U42,1,0)+IF($V$26=V42,1,0)+IF($W$26=W42,1,0)+IF($X$26=X42,1,0)+IF($Y$26=Y42,1,0)+IF($Z$26=Z42,1,0)+IF($AA$26=AA42,1,0)+IF($AB$26=AB42,1,0)+IF($AC$26=AC42,1,0)+IF($AD$26=AD42,1,0)+IF($AE$26=AE42,1,0)+IF($AF$26=AF42,1,0)+IF($AG$26=AG42,1,0)+IF($AH$26=AH42,1,0)+IF($AI$26=AI42,1,0)+IF($AJ$26=AJ42,1,0)+IF($AK$26=AK42,1,0)+IF($AL$26=AL42,1,0)+AT42</f>
        <v>0</v>
      </c>
      <c r="AT42" s="117"/>
      <c r="AU42" s="117"/>
      <c r="AV42" s="117">
        <f>AR42-AT42</f>
        <v>0</v>
      </c>
    </row>
    <row r="43" spans="1:48" s="119" customFormat="1" ht="15" customHeight="1">
      <c r="A43" s="119">
        <f t="shared" si="4"/>
        <v>15</v>
      </c>
      <c r="B43" s="42"/>
      <c r="C43" s="41"/>
      <c r="D43" s="41"/>
      <c r="E43" s="41"/>
      <c r="F43" s="41"/>
      <c r="G43" s="41"/>
      <c r="H43"/>
      <c r="I43" s="124"/>
      <c r="J43" s="122"/>
      <c r="K43" s="123"/>
      <c r="L43" s="124"/>
      <c r="M43" s="123"/>
      <c r="N43" s="124"/>
      <c r="O43" s="123"/>
      <c r="P43" s="124"/>
      <c r="Q43" s="151"/>
      <c r="R43" s="124"/>
      <c r="S43" s="124"/>
      <c r="T43" s="122"/>
      <c r="U43" s="122"/>
      <c r="V43" s="122"/>
      <c r="W43" s="122"/>
      <c r="X43" s="152"/>
      <c r="Y43" s="126"/>
      <c r="Z43" s="127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N43" s="117">
        <f t="shared" si="0"/>
        <v>0</v>
      </c>
      <c r="AP43" s="117">
        <f>I43+K43+M43+O43+(IF($J$26=$J43,0,C$6)+IF($L$26=$L43,0,C$7)+IF($N$26=$N43,0,C$8)+IF($P$26=$P43,0,C$9))</f>
        <v>120</v>
      </c>
      <c r="AR43" s="117">
        <f>IF($J$26=J43,1,0)+IF($L$26=L43,1,0)+IF($N$26=N43,1,0)+IF($P$26=P43,1,0)+IF($Q$26=Q43,1,0)+IF($R$26=R43,1,0)+IF($S$26=S43,1,0)+IF($T$26=T43,1,0)+IF($U$26=U43,1,0)+IF($V$26=V43,1,0)+IF($W$26=W43,1,0)+IF($X$26=X43,1,0)+IF($Y$26=Y43,1,0)+IF($Z$26=Z43,1,0)+IF($AA$26=AA43,1,0)+IF($AB$26=AB43,1,0)+IF($AC$26=AC43,1,0)+IF($AD$26=AD43,1,0)+IF($AE$26=AE43,1,0)+IF($AF$26=AF43,1,0)+IF($AG$26=AG43,1,0)+IF($AH$26=AH43,1,0)+IF($AI$26=AI43,1,0)+IF($AJ$26=AJ43,1,0)+IF($AK$26=AK43,1,0)+IF($AL$26=AL43,1,0)+AT43</f>
        <v>0</v>
      </c>
      <c r="AT43" s="117"/>
      <c r="AU43" s="117"/>
      <c r="AV43" s="117">
        <f>AR43-AT43</f>
        <v>0</v>
      </c>
    </row>
    <row r="44" spans="1:48" s="119" customFormat="1" ht="15" customHeight="1">
      <c r="A44" s="119">
        <f t="shared" si="4"/>
        <v>16</v>
      </c>
      <c r="B44" s="42" t="s">
        <v>219</v>
      </c>
      <c r="C44" s="41" t="s">
        <v>180</v>
      </c>
      <c r="D44" s="41"/>
      <c r="E44" s="41"/>
      <c r="F44" s="41"/>
      <c r="G44" s="41"/>
      <c r="H44"/>
      <c r="I44" s="124">
        <v>58</v>
      </c>
      <c r="J44" s="122" t="s">
        <v>141</v>
      </c>
      <c r="K44" s="123"/>
      <c r="L44" s="124" t="s">
        <v>142</v>
      </c>
      <c r="M44" s="123"/>
      <c r="N44" s="124"/>
      <c r="O44" s="123"/>
      <c r="P44" s="124"/>
      <c r="Q44" s="151" t="s">
        <v>153</v>
      </c>
      <c r="R44" s="124" t="s">
        <v>142</v>
      </c>
      <c r="S44" s="124" t="s">
        <v>158</v>
      </c>
      <c r="T44" s="122" t="s">
        <v>142</v>
      </c>
      <c r="U44" s="122" t="s">
        <v>153</v>
      </c>
      <c r="V44" s="122" t="s">
        <v>161</v>
      </c>
      <c r="W44" s="122" t="s">
        <v>153</v>
      </c>
      <c r="X44" s="152" t="s">
        <v>158</v>
      </c>
      <c r="Y44" s="126"/>
      <c r="Z44" s="127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N44" s="117">
        <f t="shared" si="0"/>
        <v>58</v>
      </c>
      <c r="AP44" s="117">
        <f t="shared" si="1"/>
        <v>58</v>
      </c>
      <c r="AR44" s="117">
        <f t="shared" si="2"/>
        <v>6</v>
      </c>
      <c r="AT44" s="117"/>
      <c r="AU44" s="117"/>
      <c r="AV44" s="117">
        <f t="shared" si="3"/>
        <v>6</v>
      </c>
    </row>
    <row r="45" spans="1:48" s="119" customFormat="1" ht="15" customHeight="1">
      <c r="A45" s="119">
        <f t="shared" si="4"/>
        <v>17</v>
      </c>
      <c r="B45" s="42" t="s">
        <v>210</v>
      </c>
      <c r="C45" s="41" t="s">
        <v>209</v>
      </c>
      <c r="D45" s="41"/>
      <c r="E45" s="41"/>
      <c r="F45" s="41"/>
      <c r="G45" s="41"/>
      <c r="H45"/>
      <c r="I45" s="124">
        <v>83</v>
      </c>
      <c r="J45" s="122" t="s">
        <v>141</v>
      </c>
      <c r="K45" s="123"/>
      <c r="L45" s="124" t="s">
        <v>142</v>
      </c>
      <c r="M45" s="123"/>
      <c r="N45" s="124"/>
      <c r="O45" s="123"/>
      <c r="P45" s="124"/>
      <c r="Q45" s="154" t="s">
        <v>158</v>
      </c>
      <c r="R45" s="124" t="s">
        <v>141</v>
      </c>
      <c r="S45" s="124" t="s">
        <v>153</v>
      </c>
      <c r="T45" s="122" t="s">
        <v>161</v>
      </c>
      <c r="U45" s="122" t="s">
        <v>153</v>
      </c>
      <c r="V45" s="122" t="s">
        <v>161</v>
      </c>
      <c r="W45" s="122" t="s">
        <v>142</v>
      </c>
      <c r="X45" s="152" t="s">
        <v>161</v>
      </c>
      <c r="Y45" s="126"/>
      <c r="Z45" s="132"/>
      <c r="AL45" s="126"/>
      <c r="AN45" s="117">
        <f t="shared" si="0"/>
        <v>83</v>
      </c>
      <c r="AP45" s="117">
        <f>I45+K45+M45+O45+(IF($J$26=$J45,0,C$6)+IF($L$26=$L45,0,C$7)+IF($N$26=$N45,0,C$8)+IF($P$26=$P45,0,C$9))</f>
        <v>83</v>
      </c>
      <c r="AR45" s="117">
        <f>IF($J$26=J45,1,0)+IF($L$26=L45,1,0)+IF($N$26=N45,1,0)+IF($P$26=P45,1,0)+IF($Q$26=Q45,1,0)+IF($R$26=R45,1,0)+IF($S$26=S45,1,0)+IF($T$26=T45,1,0)+IF($U$26=U45,1,0)+IF($V$26=V45,1,0)+IF($W$26=W45,1,0)+IF($X$26=X45,1,0)+IF($Y$26=Y45,1,0)+IF($Z$26=Z45,1,0)+IF($AA$26=AA45,1,0)+IF($AB$26=AB45,1,0)+IF($AC$26=AC45,1,0)+IF($AD$26=AD45,1,0)+IF($AE$26=AE45,1,0)+IF($AF$26=AF45,1,0)+IF($AG$26=AG45,1,0)+IF($AH$26=AH45,1,0)+IF($AI$26=AI45,1,0)+IF($AJ$26=AJ45,1,0)+IF($AK$26=AK45,1,0)+IF($AL$26=AL45,1,0)+AT45</f>
        <v>4</v>
      </c>
      <c r="AT45" s="117"/>
      <c r="AU45" s="117"/>
      <c r="AV45" s="117">
        <f>AR45-AT45</f>
        <v>4</v>
      </c>
    </row>
    <row r="46" spans="1:48" s="119" customFormat="1" ht="15" customHeight="1">
      <c r="A46" s="119">
        <f t="shared" si="4"/>
        <v>18</v>
      </c>
      <c r="B46" s="42" t="s">
        <v>211</v>
      </c>
      <c r="C46" s="41" t="s">
        <v>209</v>
      </c>
      <c r="D46" s="41"/>
      <c r="E46" s="41"/>
      <c r="F46" s="41"/>
      <c r="G46" s="41"/>
      <c r="H46"/>
      <c r="I46" s="124">
        <v>75</v>
      </c>
      <c r="J46" s="122" t="s">
        <v>141</v>
      </c>
      <c r="K46" s="124"/>
      <c r="L46" s="124" t="s">
        <v>153</v>
      </c>
      <c r="M46" s="124"/>
      <c r="N46" s="124"/>
      <c r="O46" s="124"/>
      <c r="P46" s="124"/>
      <c r="Q46" s="154" t="s">
        <v>158</v>
      </c>
      <c r="R46" s="124" t="s">
        <v>142</v>
      </c>
      <c r="S46" s="124" t="s">
        <v>158</v>
      </c>
      <c r="T46" s="122" t="s">
        <v>161</v>
      </c>
      <c r="U46" s="122" t="s">
        <v>153</v>
      </c>
      <c r="V46" s="122" t="s">
        <v>158</v>
      </c>
      <c r="W46" s="122" t="s">
        <v>142</v>
      </c>
      <c r="X46" s="152" t="s">
        <v>161</v>
      </c>
      <c r="Y46" s="126"/>
      <c r="Z46" s="127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N46" s="117">
        <f t="shared" si="0"/>
        <v>75</v>
      </c>
      <c r="AP46" s="117">
        <f>I46+K46+M46+O46+(IF($J$26=$J46,0,C$6)+IF($L$26=$L46,0,C$7)+IF($N$26=$N46,0,C$8)+IF($P$26=$P46,0,C$9))</f>
        <v>135</v>
      </c>
      <c r="AR46" s="117">
        <f>IF($J$26=J46,1,0)+IF($L$26=L46,1,0)+IF($N$26=N46,1,0)+IF($P$26=P46,1,0)+IF($Q$26=Q46,1,0)+IF($R$26=R46,1,0)+IF($S$26=S46,1,0)+IF($T$26=T46,1,0)+IF($U$26=U46,1,0)+IF($V$26=V46,1,0)+IF($W$26=W46,1,0)+IF($X$26=X46,1,0)+IF($Y$26=Y46,1,0)+IF($Z$26=Z46,1,0)+IF($AA$26=AA46,1,0)+IF($AB$26=AB46,1,0)+IF($AC$26=AC46,1,0)+IF($AD$26=AD46,1,0)+IF($AE$26=AE46,1,0)+IF($AF$26=AF46,1,0)+IF($AG$26=AG46,1,0)+IF($AH$26=AH46,1,0)+IF($AI$26=AI46,1,0)+IF($AJ$26=AJ46,1,0)+IF($AK$26=AK46,1,0)+IF($AL$26=AL46,1,0)+AT46</f>
        <v>4</v>
      </c>
      <c r="AT46" s="117"/>
      <c r="AU46" s="117"/>
      <c r="AV46" s="117">
        <f>AR46-AT46</f>
        <v>4</v>
      </c>
    </row>
    <row r="47" spans="1:48" s="119" customFormat="1" ht="15" customHeight="1">
      <c r="A47" s="119">
        <f t="shared" si="4"/>
        <v>19</v>
      </c>
      <c r="B47" s="168" t="s">
        <v>220</v>
      </c>
      <c r="C47" s="169"/>
      <c r="D47" s="45"/>
      <c r="E47" s="45"/>
      <c r="F47" s="45"/>
      <c r="G47" s="45"/>
      <c r="H47" s="44"/>
      <c r="I47" s="158">
        <v>35</v>
      </c>
      <c r="J47" s="160" t="s">
        <v>141</v>
      </c>
      <c r="K47" s="160"/>
      <c r="L47" s="158" t="s">
        <v>161</v>
      </c>
      <c r="M47" s="160"/>
      <c r="N47" s="158"/>
      <c r="O47" s="160"/>
      <c r="P47" s="158"/>
      <c r="Q47" s="159" t="s">
        <v>153</v>
      </c>
      <c r="R47" s="158" t="s">
        <v>161</v>
      </c>
      <c r="S47" s="158" t="s">
        <v>158</v>
      </c>
      <c r="T47" s="158" t="s">
        <v>158</v>
      </c>
      <c r="U47" s="158" t="s">
        <v>158</v>
      </c>
      <c r="V47" s="158" t="s">
        <v>161</v>
      </c>
      <c r="W47" s="158" t="s">
        <v>153</v>
      </c>
      <c r="X47" s="171" t="s">
        <v>158</v>
      </c>
      <c r="Y47" s="136"/>
      <c r="Z47" s="138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62"/>
      <c r="AM47" s="136"/>
      <c r="AN47" s="141">
        <f t="shared" si="0"/>
        <v>35</v>
      </c>
      <c r="AO47" s="136"/>
      <c r="AP47" s="141">
        <f t="shared" si="1"/>
        <v>95</v>
      </c>
      <c r="AQ47" s="136"/>
      <c r="AR47" s="141">
        <f t="shared" si="2"/>
        <v>6</v>
      </c>
      <c r="AS47" s="136"/>
      <c r="AT47" s="141"/>
      <c r="AU47" s="141"/>
      <c r="AV47" s="141">
        <f t="shared" si="3"/>
        <v>6</v>
      </c>
    </row>
    <row r="48" spans="1:48" s="119" customFormat="1" ht="15" customHeight="1" hidden="1">
      <c r="A48" s="119">
        <f aca="true" t="shared" si="8" ref="A48:A55">A47+1</f>
        <v>20</v>
      </c>
      <c r="B48" s="134"/>
      <c r="C48" s="131"/>
      <c r="D48" s="131"/>
      <c r="E48" s="131"/>
      <c r="F48" s="131"/>
      <c r="G48" s="120"/>
      <c r="Q48" s="125"/>
      <c r="X48" s="132"/>
      <c r="Z48" s="132"/>
      <c r="AL48" s="126"/>
      <c r="AN48" s="117">
        <f aca="true" t="shared" si="9" ref="AN48:AN53">I48+K48+M48+O48</f>
        <v>0</v>
      </c>
      <c r="AP48" s="117">
        <f t="shared" si="1"/>
        <v>120</v>
      </c>
      <c r="AR48" s="117">
        <f t="shared" si="2"/>
        <v>0</v>
      </c>
      <c r="AT48" s="117"/>
      <c r="AU48" s="117"/>
      <c r="AV48" s="117">
        <f t="shared" si="3"/>
        <v>0</v>
      </c>
    </row>
    <row r="49" spans="1:48" s="119" customFormat="1" ht="15" customHeight="1" hidden="1">
      <c r="A49" s="119">
        <f t="shared" si="8"/>
        <v>21</v>
      </c>
      <c r="B49" s="120"/>
      <c r="C49" s="120"/>
      <c r="D49" s="120"/>
      <c r="E49" s="120"/>
      <c r="F49" s="120"/>
      <c r="G49" s="120"/>
      <c r="Q49" s="125"/>
      <c r="X49" s="132"/>
      <c r="Z49" s="132"/>
      <c r="AL49" s="126"/>
      <c r="AN49" s="117">
        <f t="shared" si="9"/>
        <v>0</v>
      </c>
      <c r="AP49" s="117">
        <f t="shared" si="1"/>
        <v>120</v>
      </c>
      <c r="AR49" s="117">
        <f t="shared" si="2"/>
        <v>0</v>
      </c>
      <c r="AT49" s="117"/>
      <c r="AU49" s="117"/>
      <c r="AV49" s="117">
        <f t="shared" si="3"/>
        <v>0</v>
      </c>
    </row>
    <row r="50" spans="1:48" s="119" customFormat="1" ht="15" customHeight="1" hidden="1">
      <c r="A50" s="119">
        <f t="shared" si="8"/>
        <v>22</v>
      </c>
      <c r="B50" s="120"/>
      <c r="C50" s="120"/>
      <c r="D50" s="120"/>
      <c r="E50" s="120"/>
      <c r="F50" s="120"/>
      <c r="G50" s="120"/>
      <c r="Q50" s="125"/>
      <c r="X50" s="132"/>
      <c r="Z50" s="132"/>
      <c r="AL50" s="126"/>
      <c r="AN50" s="117">
        <f t="shared" si="9"/>
        <v>0</v>
      </c>
      <c r="AP50" s="117">
        <f t="shared" si="1"/>
        <v>120</v>
      </c>
      <c r="AR50" s="117">
        <f t="shared" si="2"/>
        <v>0</v>
      </c>
      <c r="AT50" s="117"/>
      <c r="AU50" s="117"/>
      <c r="AV50" s="117">
        <f t="shared" si="3"/>
        <v>0</v>
      </c>
    </row>
    <row r="51" spans="1:48" s="119" customFormat="1" ht="15" customHeight="1" hidden="1">
      <c r="A51" s="119">
        <f t="shared" si="8"/>
        <v>23</v>
      </c>
      <c r="B51" s="120"/>
      <c r="C51" s="120"/>
      <c r="D51" s="120"/>
      <c r="E51" s="120"/>
      <c r="F51" s="120"/>
      <c r="G51" s="120"/>
      <c r="Q51" s="125"/>
      <c r="X51" s="132"/>
      <c r="Z51" s="132"/>
      <c r="AL51" s="126"/>
      <c r="AM51" s="133"/>
      <c r="AN51" s="117">
        <f t="shared" si="9"/>
        <v>0</v>
      </c>
      <c r="AP51" s="117">
        <f t="shared" si="1"/>
        <v>120</v>
      </c>
      <c r="AR51" s="117">
        <f t="shared" si="2"/>
        <v>0</v>
      </c>
      <c r="AT51" s="117"/>
      <c r="AU51" s="117"/>
      <c r="AV51" s="117">
        <f t="shared" si="3"/>
        <v>0</v>
      </c>
    </row>
    <row r="52" spans="1:48" s="119" customFormat="1" ht="15" customHeight="1" hidden="1">
      <c r="A52" s="119">
        <f t="shared" si="8"/>
        <v>24</v>
      </c>
      <c r="B52" s="120"/>
      <c r="C52" s="120"/>
      <c r="D52" s="120"/>
      <c r="E52" s="120"/>
      <c r="F52" s="120"/>
      <c r="G52" s="120"/>
      <c r="Q52" s="125"/>
      <c r="X52" s="132"/>
      <c r="Z52" s="132"/>
      <c r="AL52" s="126"/>
      <c r="AN52" s="117">
        <f t="shared" si="9"/>
        <v>0</v>
      </c>
      <c r="AP52" s="117">
        <f t="shared" si="1"/>
        <v>120</v>
      </c>
      <c r="AR52" s="117">
        <f t="shared" si="2"/>
        <v>0</v>
      </c>
      <c r="AT52" s="117"/>
      <c r="AU52" s="117"/>
      <c r="AV52" s="117">
        <f t="shared" si="3"/>
        <v>0</v>
      </c>
    </row>
    <row r="53" spans="1:48" s="140" customFormat="1" ht="1.5" customHeight="1" hidden="1">
      <c r="A53" s="119">
        <f t="shared" si="8"/>
        <v>25</v>
      </c>
      <c r="B53" s="137"/>
      <c r="C53" s="137"/>
      <c r="D53" s="137"/>
      <c r="E53" s="137"/>
      <c r="F53" s="137"/>
      <c r="G53" s="137"/>
      <c r="H53" s="136"/>
      <c r="I53" s="136"/>
      <c r="J53" s="136"/>
      <c r="K53" s="136"/>
      <c r="L53" s="136"/>
      <c r="M53" s="136"/>
      <c r="N53" s="136"/>
      <c r="O53" s="136"/>
      <c r="P53" s="138"/>
      <c r="Q53" s="139"/>
      <c r="R53" s="136"/>
      <c r="S53" s="136"/>
      <c r="T53" s="136"/>
      <c r="U53" s="136"/>
      <c r="V53" s="136"/>
      <c r="W53" s="136"/>
      <c r="X53" s="138"/>
      <c r="Y53" s="136"/>
      <c r="Z53" s="138"/>
      <c r="AL53" s="126"/>
      <c r="AN53" s="141">
        <f t="shared" si="9"/>
        <v>0</v>
      </c>
      <c r="AP53" s="141">
        <f t="shared" si="1"/>
        <v>120</v>
      </c>
      <c r="AQ53" s="125"/>
      <c r="AR53" s="141">
        <f t="shared" si="2"/>
        <v>0</v>
      </c>
      <c r="AT53" s="141"/>
      <c r="AU53" s="117"/>
      <c r="AV53" s="141">
        <f t="shared" si="3"/>
        <v>0</v>
      </c>
    </row>
    <row r="54" spans="1:17" ht="15" customHeight="1" hidden="1">
      <c r="A54" s="119">
        <f t="shared" si="8"/>
        <v>26</v>
      </c>
      <c r="B54" s="84" t="s">
        <v>131</v>
      </c>
      <c r="F54" s="8"/>
      <c r="L54" s="101"/>
      <c r="M54" s="101"/>
      <c r="N54" s="101"/>
      <c r="O54" s="101"/>
      <c r="P54" s="101"/>
      <c r="Q54" s="99"/>
    </row>
    <row r="55" spans="1:48" s="56" customFormat="1" ht="15" customHeight="1" hidden="1">
      <c r="A55" s="119">
        <f t="shared" si="8"/>
        <v>27</v>
      </c>
      <c r="B55" s="85" t="s">
        <v>38</v>
      </c>
      <c r="J55" s="57"/>
      <c r="K55" s="57"/>
      <c r="L55" s="102"/>
      <c r="M55" s="57"/>
      <c r="N55" s="57"/>
      <c r="O55" s="57"/>
      <c r="P55" s="57"/>
      <c r="Q55" s="58"/>
      <c r="AC55" s="58"/>
      <c r="AD55" s="58"/>
      <c r="AE55" s="58"/>
      <c r="AF55" s="58"/>
      <c r="AG55" s="58"/>
      <c r="AH55" s="58"/>
      <c r="AI55" s="58"/>
      <c r="AJ55" s="58"/>
      <c r="AK55" s="57"/>
      <c r="AP55" s="57"/>
      <c r="AQ55" s="57"/>
      <c r="AR55" s="57"/>
      <c r="AS55" s="57"/>
      <c r="AT55" s="57"/>
      <c r="AU55" s="57"/>
      <c r="AV55" s="57"/>
    </row>
    <row r="56" spans="2:17" ht="15">
      <c r="B56" s="47">
        <f>COUNTA(B29:B54)-1</f>
        <v>17</v>
      </c>
      <c r="C56" s="46"/>
      <c r="F56" s="8"/>
      <c r="L56" s="91"/>
      <c r="M56" s="91"/>
      <c r="N56" s="91"/>
      <c r="O56" s="91"/>
      <c r="P56" s="91"/>
      <c r="Q56" s="44"/>
    </row>
    <row r="57" spans="2:40" ht="12.75">
      <c r="B57" s="19"/>
      <c r="C57" s="22" t="s">
        <v>40</v>
      </c>
      <c r="D57" s="22" t="s">
        <v>40</v>
      </c>
      <c r="E57" s="22"/>
      <c r="F57" s="22"/>
      <c r="J57" s="104">
        <f>COUNTIF(J28:J54,J26)</f>
        <v>15</v>
      </c>
      <c r="K57" s="104"/>
      <c r="L57" s="104">
        <f>COUNTIF(L28:L54,L26)</f>
        <v>5</v>
      </c>
      <c r="M57" s="23"/>
      <c r="N57" s="23">
        <f>COUNTIF(N28:N54,N26)</f>
        <v>0</v>
      </c>
      <c r="O57" s="23"/>
      <c r="P57" s="23">
        <f>COUNTIF(P28:P54,P26)</f>
        <v>0</v>
      </c>
      <c r="Q57" s="23">
        <f aca="true" t="shared" si="10" ref="Q57:AJ57">COUNTIF(Q29:Q54,Q26)</f>
        <v>10</v>
      </c>
      <c r="R57" s="23">
        <f t="shared" si="10"/>
        <v>3</v>
      </c>
      <c r="S57" s="23">
        <f t="shared" si="10"/>
        <v>13</v>
      </c>
      <c r="T57" s="23">
        <f t="shared" si="10"/>
        <v>5</v>
      </c>
      <c r="U57" s="23">
        <f t="shared" si="10"/>
        <v>8</v>
      </c>
      <c r="V57" s="23">
        <f t="shared" si="10"/>
        <v>13</v>
      </c>
      <c r="W57" s="23">
        <f t="shared" si="10"/>
        <v>2</v>
      </c>
      <c r="X57" s="24">
        <f t="shared" si="10"/>
        <v>2</v>
      </c>
      <c r="Y57" s="149">
        <f t="shared" si="10"/>
        <v>0</v>
      </c>
      <c r="Z57" s="23">
        <f t="shared" si="10"/>
        <v>0</v>
      </c>
      <c r="AA57" s="23">
        <f t="shared" si="10"/>
        <v>0</v>
      </c>
      <c r="AB57" s="23">
        <f t="shared" si="10"/>
        <v>0</v>
      </c>
      <c r="AC57" s="23">
        <f t="shared" si="10"/>
        <v>0</v>
      </c>
      <c r="AD57" s="23">
        <f t="shared" si="10"/>
        <v>0</v>
      </c>
      <c r="AE57" s="23">
        <f t="shared" si="10"/>
        <v>0</v>
      </c>
      <c r="AF57" s="23">
        <f t="shared" si="10"/>
        <v>0</v>
      </c>
      <c r="AG57" s="23">
        <f t="shared" si="10"/>
        <v>0</v>
      </c>
      <c r="AH57" s="23">
        <f t="shared" si="10"/>
        <v>0</v>
      </c>
      <c r="AI57" s="23">
        <f t="shared" si="10"/>
        <v>0</v>
      </c>
      <c r="AJ57" s="23">
        <f t="shared" si="10"/>
        <v>0</v>
      </c>
      <c r="AK57" s="24">
        <f>COUNTIF(AK29:AK54,L26)</f>
        <v>0</v>
      </c>
      <c r="AL57" s="24">
        <f>COUNTIF(AL29:AL54,M26)</f>
        <v>0</v>
      </c>
      <c r="AM57" s="25"/>
      <c r="AN57" s="25"/>
    </row>
    <row r="58" spans="2:40" ht="12.75">
      <c r="B58" s="19"/>
      <c r="C58" s="22" t="s">
        <v>41</v>
      </c>
      <c r="D58" s="22" t="s">
        <v>41</v>
      </c>
      <c r="E58" s="22"/>
      <c r="F58" s="22"/>
      <c r="J58" s="105">
        <f>COUNTA(J28:J54)</f>
        <v>17</v>
      </c>
      <c r="K58" s="105"/>
      <c r="L58" s="105">
        <f>COUNTA(L28:L54)</f>
        <v>17</v>
      </c>
      <c r="M58" s="26"/>
      <c r="N58" s="26">
        <f>COUNTA(N28:N54)</f>
        <v>0</v>
      </c>
      <c r="O58" s="26"/>
      <c r="P58" s="26">
        <f>COUNTA(P28:P54)</f>
        <v>0</v>
      </c>
      <c r="Q58" s="26">
        <f aca="true" t="shared" si="11" ref="Q58:AL58">COUNTA(Q29:Q54)</f>
        <v>17</v>
      </c>
      <c r="R58" s="26">
        <f t="shared" si="11"/>
        <v>17</v>
      </c>
      <c r="S58" s="26">
        <f t="shared" si="11"/>
        <v>17</v>
      </c>
      <c r="T58" s="26">
        <f t="shared" si="11"/>
        <v>17</v>
      </c>
      <c r="U58" s="26">
        <f t="shared" si="11"/>
        <v>17</v>
      </c>
      <c r="V58" s="26">
        <f t="shared" si="11"/>
        <v>17</v>
      </c>
      <c r="W58" s="26">
        <f t="shared" si="11"/>
        <v>17</v>
      </c>
      <c r="X58" s="27">
        <f t="shared" si="11"/>
        <v>17</v>
      </c>
      <c r="Y58" s="25">
        <f t="shared" si="11"/>
        <v>0</v>
      </c>
      <c r="Z58" s="26">
        <f t="shared" si="11"/>
        <v>0</v>
      </c>
      <c r="AA58" s="26">
        <f t="shared" si="11"/>
        <v>0</v>
      </c>
      <c r="AB58" s="26">
        <f t="shared" si="11"/>
        <v>0</v>
      </c>
      <c r="AC58" s="25">
        <f t="shared" si="11"/>
        <v>0</v>
      </c>
      <c r="AD58" s="25">
        <f t="shared" si="11"/>
        <v>0</v>
      </c>
      <c r="AE58" s="25">
        <f t="shared" si="11"/>
        <v>0</v>
      </c>
      <c r="AF58" s="25">
        <f t="shared" si="11"/>
        <v>0</v>
      </c>
      <c r="AG58" s="25">
        <f t="shared" si="11"/>
        <v>0</v>
      </c>
      <c r="AH58" s="25">
        <f t="shared" si="11"/>
        <v>0</v>
      </c>
      <c r="AI58" s="25">
        <f t="shared" si="11"/>
        <v>0</v>
      </c>
      <c r="AJ58" s="25">
        <f t="shared" si="11"/>
        <v>0</v>
      </c>
      <c r="AK58" s="27">
        <f t="shared" si="11"/>
        <v>0</v>
      </c>
      <c r="AL58" s="27">
        <f t="shared" si="11"/>
        <v>0</v>
      </c>
      <c r="AM58" s="25"/>
      <c r="AN58" s="25"/>
    </row>
    <row r="59" spans="2:40" ht="12.75">
      <c r="B59" s="19"/>
      <c r="C59" s="87" t="s">
        <v>42</v>
      </c>
      <c r="D59" s="87" t="s">
        <v>42</v>
      </c>
      <c r="E59" s="16"/>
      <c r="F59" s="16"/>
      <c r="J59" s="165">
        <f>100*(J58-J57)/J58</f>
        <v>11.764705882352942</v>
      </c>
      <c r="K59" s="165"/>
      <c r="L59" s="165">
        <f>100*(L58-L57)/L58</f>
        <v>70.58823529411765</v>
      </c>
      <c r="M59" s="166"/>
      <c r="N59" s="166" t="e">
        <f>100*(N58-N57)/N58</f>
        <v>#DIV/0!</v>
      </c>
      <c r="O59" s="166"/>
      <c r="P59" s="166" t="e">
        <f aca="true" t="shared" si="12" ref="P59:AL59">100*(P58-P57)/P58</f>
        <v>#DIV/0!</v>
      </c>
      <c r="Q59" s="166">
        <f t="shared" si="12"/>
        <v>41.1764705882353</v>
      </c>
      <c r="R59" s="166">
        <f t="shared" si="12"/>
        <v>82.3529411764706</v>
      </c>
      <c r="S59" s="166">
        <f t="shared" si="12"/>
        <v>23.529411764705884</v>
      </c>
      <c r="T59" s="166">
        <f t="shared" si="12"/>
        <v>70.58823529411765</v>
      </c>
      <c r="U59" s="166">
        <f t="shared" si="12"/>
        <v>52.94117647058823</v>
      </c>
      <c r="V59" s="166">
        <f t="shared" si="12"/>
        <v>23.529411764705884</v>
      </c>
      <c r="W59" s="166">
        <f t="shared" si="12"/>
        <v>88.23529411764706</v>
      </c>
      <c r="X59" s="167">
        <f t="shared" si="12"/>
        <v>88.23529411764706</v>
      </c>
      <c r="Y59" s="150" t="e">
        <f t="shared" si="12"/>
        <v>#DIV/0!</v>
      </c>
      <c r="Z59" s="28" t="e">
        <f t="shared" si="12"/>
        <v>#DIV/0!</v>
      </c>
      <c r="AA59" s="28" t="e">
        <f t="shared" si="12"/>
        <v>#DIV/0!</v>
      </c>
      <c r="AB59" s="28" t="e">
        <f t="shared" si="12"/>
        <v>#DIV/0!</v>
      </c>
      <c r="AC59" s="28" t="e">
        <f t="shared" si="12"/>
        <v>#DIV/0!</v>
      </c>
      <c r="AD59" s="28" t="e">
        <f t="shared" si="12"/>
        <v>#DIV/0!</v>
      </c>
      <c r="AE59" s="28" t="e">
        <f t="shared" si="12"/>
        <v>#DIV/0!</v>
      </c>
      <c r="AF59" s="28" t="e">
        <f t="shared" si="12"/>
        <v>#DIV/0!</v>
      </c>
      <c r="AG59" s="28" t="e">
        <f t="shared" si="12"/>
        <v>#DIV/0!</v>
      </c>
      <c r="AH59" s="28" t="e">
        <f t="shared" si="12"/>
        <v>#DIV/0!</v>
      </c>
      <c r="AI59" s="28" t="e">
        <f t="shared" si="12"/>
        <v>#DIV/0!</v>
      </c>
      <c r="AJ59" s="28" t="e">
        <f t="shared" si="12"/>
        <v>#DIV/0!</v>
      </c>
      <c r="AK59" s="29" t="e">
        <f t="shared" si="12"/>
        <v>#DIV/0!</v>
      </c>
      <c r="AL59" s="29" t="e">
        <f t="shared" si="12"/>
        <v>#DIV/0!</v>
      </c>
      <c r="AM59" s="30"/>
      <c r="AN59" s="30"/>
    </row>
    <row r="60" spans="2:40" ht="12.75">
      <c r="B60" s="19"/>
      <c r="D60" s="16"/>
      <c r="E60" s="16"/>
      <c r="F60" s="16"/>
      <c r="J60" s="106"/>
      <c r="K60" s="106"/>
      <c r="L60" s="106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</row>
    <row r="61" spans="2:48" s="56" customFormat="1" ht="15.75">
      <c r="B61" s="85" t="s">
        <v>43</v>
      </c>
      <c r="J61" s="57"/>
      <c r="K61" s="57"/>
      <c r="L61" s="57"/>
      <c r="M61" s="57"/>
      <c r="N61" s="57"/>
      <c r="O61" s="57"/>
      <c r="P61" s="57"/>
      <c r="Q61" s="58"/>
      <c r="AC61" s="58"/>
      <c r="AD61" s="58"/>
      <c r="AE61" s="58"/>
      <c r="AF61" s="58"/>
      <c r="AG61" s="58"/>
      <c r="AH61" s="58"/>
      <c r="AI61" s="58"/>
      <c r="AJ61" s="58"/>
      <c r="AK61" s="57"/>
      <c r="AP61" s="57"/>
      <c r="AQ61" s="57"/>
      <c r="AR61" s="57"/>
      <c r="AS61" s="57"/>
      <c r="AT61" s="57"/>
      <c r="AU61" s="57"/>
      <c r="AV61" s="57"/>
    </row>
    <row r="62" spans="2:37" ht="12.75">
      <c r="B62" s="32"/>
      <c r="J62" s="107"/>
      <c r="K62" s="107"/>
      <c r="L62" s="107"/>
      <c r="M62" s="4"/>
      <c r="N62" s="4"/>
      <c r="O62" s="4"/>
      <c r="P62" s="4"/>
      <c r="Q62" s="4"/>
      <c r="AC62" s="4"/>
      <c r="AD62" s="4"/>
      <c r="AE62" s="4"/>
      <c r="AF62" s="4"/>
      <c r="AG62" s="4"/>
      <c r="AH62" s="4"/>
      <c r="AI62" s="4"/>
      <c r="AJ62" s="4"/>
      <c r="AK62" s="31"/>
    </row>
    <row r="63" spans="2:37" ht="12.75">
      <c r="B63" s="61" t="s">
        <v>44</v>
      </c>
      <c r="J63" s="107"/>
      <c r="K63" s="107"/>
      <c r="L63" s="107"/>
      <c r="M63" s="4"/>
      <c r="N63" s="4"/>
      <c r="O63" s="4"/>
      <c r="P63" s="4"/>
      <c r="Q63" s="4"/>
      <c r="AC63" s="4"/>
      <c r="AD63" s="4"/>
      <c r="AE63" s="4"/>
      <c r="AF63" s="4"/>
      <c r="AG63" s="4"/>
      <c r="AH63" s="4"/>
      <c r="AI63" s="4"/>
      <c r="AJ63" s="4"/>
      <c r="AK63" s="31"/>
    </row>
    <row r="64" spans="2:17" ht="12.75">
      <c r="B64" s="86" t="s">
        <v>45</v>
      </c>
      <c r="P64" s="5"/>
      <c r="Q64" s="8"/>
    </row>
    <row r="65" ht="12.75">
      <c r="Q65" s="8"/>
    </row>
    <row r="66" ht="12.75">
      <c r="Q66" s="8"/>
    </row>
    <row r="67" ht="12.75">
      <c r="Q67" s="8"/>
    </row>
    <row r="68" ht="12.75">
      <c r="Q68" s="8"/>
    </row>
    <row r="69" ht="12.75">
      <c r="Q69" s="8"/>
    </row>
    <row r="70" ht="12.75">
      <c r="Q70" s="8"/>
    </row>
    <row r="71" ht="12.75">
      <c r="Q71" s="8"/>
    </row>
    <row r="72" ht="12.75">
      <c r="Q72" s="8"/>
    </row>
    <row r="73" ht="12.75">
      <c r="Q73" s="8"/>
    </row>
    <row r="74" ht="12.75">
      <c r="Q74" s="8"/>
    </row>
    <row r="75" ht="12.75">
      <c r="Q75" s="8"/>
    </row>
    <row r="76" ht="12.75">
      <c r="Q76" s="8"/>
    </row>
    <row r="77" ht="12.75">
      <c r="Q77" s="8"/>
    </row>
    <row r="78" ht="12.75">
      <c r="Q78" s="8"/>
    </row>
    <row r="79" ht="12.75">
      <c r="Q79" s="8"/>
    </row>
    <row r="80" ht="12.75">
      <c r="Q80" s="8"/>
    </row>
    <row r="81" ht="12.75">
      <c r="Q81" s="8"/>
    </row>
    <row r="82" ht="12.75">
      <c r="Q82" s="8"/>
    </row>
    <row r="83" ht="12.75">
      <c r="Q83" s="8"/>
    </row>
    <row r="84" ht="12.75">
      <c r="Q84" s="8"/>
    </row>
    <row r="85" ht="12.75">
      <c r="Q85" s="8"/>
    </row>
    <row r="86" ht="12.75">
      <c r="Q86" s="8"/>
    </row>
    <row r="87" ht="12.75">
      <c r="Q87" s="8"/>
    </row>
    <row r="88" ht="12.75">
      <c r="Q88" s="8"/>
    </row>
    <row r="89" ht="12.75">
      <c r="Q89" s="8"/>
    </row>
    <row r="90" ht="12.75">
      <c r="Q90" s="8"/>
    </row>
    <row r="91" ht="12.75">
      <c r="Q91" s="8"/>
    </row>
    <row r="92" ht="12.75">
      <c r="Q92" s="8"/>
    </row>
    <row r="93" ht="12.75">
      <c r="Q93" s="8"/>
    </row>
    <row r="94" ht="12.75">
      <c r="Q94" s="8"/>
    </row>
    <row r="95" ht="12.75">
      <c r="Q95" s="8"/>
    </row>
    <row r="96" ht="12.75">
      <c r="Q96" s="8"/>
    </row>
    <row r="97" ht="12.75">
      <c r="Q97" s="8"/>
    </row>
    <row r="98" ht="12.75">
      <c r="Q98" s="8"/>
    </row>
    <row r="99" ht="12.75">
      <c r="Q99" s="8"/>
    </row>
    <row r="100" ht="12.75">
      <c r="Q100" s="8"/>
    </row>
    <row r="101" ht="12.75">
      <c r="Q101" s="8"/>
    </row>
    <row r="102" ht="12.75">
      <c r="Q102" s="8"/>
    </row>
    <row r="103" ht="12.75">
      <c r="Q103" s="8"/>
    </row>
    <row r="104" ht="12.75">
      <c r="Q104" s="8"/>
    </row>
    <row r="105" ht="12.75">
      <c r="Q105" s="8"/>
    </row>
    <row r="106" ht="12.75">
      <c r="Q106" s="8"/>
    </row>
  </sheetData>
  <sheetProtection/>
  <mergeCells count="7">
    <mergeCell ref="A21:AV21"/>
    <mergeCell ref="B25:C25"/>
    <mergeCell ref="AN23:AN27"/>
    <mergeCell ref="AP23:AP27"/>
    <mergeCell ref="AR23:AR27"/>
    <mergeCell ref="AT23:AT27"/>
    <mergeCell ref="AV23:AV27"/>
  </mergeCells>
  <conditionalFormatting sqref="AL47:AL53 P47:AJ53 P35:Z35 AK47:AK48 P36:AL46 L29:L53 J29:J53 N29:N53 P29:AL34">
    <cfRule type="cellIs" priority="1" dxfId="0" operator="notEqual" stopIfTrue="1">
      <formula>J$26</formula>
    </cfRule>
  </conditionalFormatting>
  <conditionalFormatting sqref="K39 M39 O39">
    <cfRule type="cellIs" priority="2" dxfId="3" operator="notEqual" stopIfTrue="1">
      <formula>K$26</formula>
    </cfRule>
  </conditionalFormatting>
  <conditionalFormatting sqref="AK49:AK53">
    <cfRule type="cellIs" priority="3" dxfId="0" operator="notEqual" stopIfTrue="1">
      <formula>L$26</formula>
    </cfRule>
  </conditionalFormatting>
  <conditionalFormatting sqref="K49:K53 M49:M52 O49:O52">
    <cfRule type="cellIs" priority="4" dxfId="0" operator="notEqual" stopIfTrue="1">
      <formula>#REF!</formula>
    </cfRule>
  </conditionalFormatting>
  <printOptions gridLines="1"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05"/>
  <sheetViews>
    <sheetView workbookViewId="0" topLeftCell="A23">
      <selection activeCell="A41" sqref="A41:IV41"/>
    </sheetView>
  </sheetViews>
  <sheetFormatPr defaultColWidth="9.140625" defaultRowHeight="12.75"/>
  <cols>
    <col min="1" max="1" width="2.8515625" style="0" customWidth="1"/>
    <col min="2" max="2" width="35.00390625" style="0" customWidth="1"/>
    <col min="3" max="3" width="20.140625" style="0" customWidth="1"/>
    <col min="4" max="4" width="10.421875" style="0" hidden="1" customWidth="1"/>
    <col min="5" max="5" width="12.00390625" style="0" hidden="1" customWidth="1"/>
    <col min="6" max="6" width="0.13671875" style="0" customWidth="1"/>
    <col min="7" max="7" width="11.421875" style="0" customWidth="1"/>
    <col min="8" max="8" width="8.421875" style="0" hidden="1" customWidth="1"/>
    <col min="9" max="9" width="6.8515625" style="0" customWidth="1"/>
    <col min="10" max="10" width="4.57421875" style="2" customWidth="1"/>
    <col min="11" max="11" width="6.421875" style="2" hidden="1" customWidth="1"/>
    <col min="12" max="12" width="4.57421875" style="2" customWidth="1"/>
    <col min="13" max="13" width="0.13671875" style="2" customWidth="1"/>
    <col min="14" max="14" width="4.57421875" style="2" hidden="1" customWidth="1"/>
    <col min="15" max="15" width="6.421875" style="2" hidden="1" customWidth="1"/>
    <col min="16" max="16" width="0.5625" style="2" hidden="1" customWidth="1"/>
    <col min="17" max="17" width="3.7109375" style="3" customWidth="1"/>
    <col min="18" max="24" width="3.7109375" style="0" customWidth="1"/>
    <col min="25" max="28" width="3.7109375" style="0" hidden="1" customWidth="1"/>
    <col min="29" max="36" width="3.7109375" style="8" hidden="1" customWidth="1"/>
    <col min="37" max="37" width="3.7109375" style="2" hidden="1" customWidth="1"/>
    <col min="38" max="38" width="0.2890625" style="0" hidden="1" customWidth="1"/>
    <col min="39" max="39" width="1.7109375" style="0" customWidth="1"/>
    <col min="40" max="40" width="5.7109375" style="0" customWidth="1"/>
    <col min="41" max="41" width="1.7109375" style="0" customWidth="1"/>
    <col min="42" max="42" width="5.7109375" style="2" customWidth="1"/>
    <col min="43" max="43" width="1.7109375" style="2" customWidth="1"/>
    <col min="44" max="44" width="3.8515625" style="2" customWidth="1"/>
    <col min="45" max="45" width="1.7109375" style="2" customWidth="1"/>
    <col min="46" max="46" width="5.7109375" style="2" customWidth="1"/>
    <col min="47" max="47" width="1.7109375" style="2" customWidth="1"/>
    <col min="48" max="48" width="5.7109375" style="2" customWidth="1"/>
  </cols>
  <sheetData>
    <row r="1" ht="12.75" customHeight="1" hidden="1">
      <c r="Q1" s="8"/>
    </row>
    <row r="2" spans="2:17" ht="15.75" customHeight="1" hidden="1">
      <c r="B2" s="70" t="s">
        <v>46</v>
      </c>
      <c r="Q2" s="8"/>
    </row>
    <row r="3" spans="2:17" ht="15.75" customHeight="1" hidden="1">
      <c r="B3" s="70" t="s">
        <v>10</v>
      </c>
      <c r="Q3" s="8"/>
    </row>
    <row r="4" spans="2:17" ht="15.75" customHeight="1" hidden="1">
      <c r="B4" s="70" t="s">
        <v>11</v>
      </c>
      <c r="Q4" s="8"/>
    </row>
    <row r="5" spans="2:26" ht="15.75" customHeight="1" hidden="1">
      <c r="B5" s="71" t="s">
        <v>12</v>
      </c>
      <c r="C5" s="77">
        <v>4</v>
      </c>
      <c r="D5" s="75" t="s">
        <v>9</v>
      </c>
      <c r="I5" s="72" t="s">
        <v>14</v>
      </c>
      <c r="Q5" s="8"/>
      <c r="Z5" s="72"/>
    </row>
    <row r="6" spans="2:17" ht="13.5" customHeight="1" hidden="1">
      <c r="B6" s="71" t="s">
        <v>6</v>
      </c>
      <c r="C6" s="77">
        <v>60</v>
      </c>
      <c r="D6" s="72" t="s">
        <v>7</v>
      </c>
      <c r="Q6" s="8"/>
    </row>
    <row r="7" spans="2:17" ht="13.5" customHeight="1" hidden="1">
      <c r="B7" s="172" t="s">
        <v>2</v>
      </c>
      <c r="C7" s="78">
        <v>60</v>
      </c>
      <c r="D7" s="72" t="s">
        <v>5</v>
      </c>
      <c r="Q7" s="8"/>
    </row>
    <row r="8" spans="2:17" ht="12" customHeight="1" hidden="1">
      <c r="B8" s="172" t="s">
        <v>3</v>
      </c>
      <c r="C8" s="78">
        <f>IF(C$4&gt;1,60,0)</f>
        <v>0</v>
      </c>
      <c r="D8" s="72" t="s">
        <v>5</v>
      </c>
      <c r="Q8" s="8"/>
    </row>
    <row r="9" spans="2:17" ht="15.75" customHeight="1" hidden="1">
      <c r="B9" s="172" t="s">
        <v>4</v>
      </c>
      <c r="C9" s="78">
        <f>IF(C$4&gt;2,60,0)</f>
        <v>0</v>
      </c>
      <c r="D9" s="72" t="s">
        <v>5</v>
      </c>
      <c r="Q9" s="8"/>
    </row>
    <row r="10" spans="2:17" ht="13.5" customHeight="1" hidden="1">
      <c r="B10" s="172" t="s">
        <v>13</v>
      </c>
      <c r="C10" s="79">
        <f>IF(C$4&gt;3,60,0)</f>
        <v>0</v>
      </c>
      <c r="D10" s="72" t="s">
        <v>16</v>
      </c>
      <c r="I10" s="72" t="s">
        <v>15</v>
      </c>
      <c r="Q10" s="8"/>
    </row>
    <row r="11" spans="2:17" ht="17.25" customHeight="1" hidden="1">
      <c r="B11" s="21"/>
      <c r="Q11" s="8"/>
    </row>
    <row r="12" spans="2:17" ht="15.75" customHeight="1" hidden="1">
      <c r="B12" s="76" t="s">
        <v>124</v>
      </c>
      <c r="Q12" s="8"/>
    </row>
    <row r="13" spans="2:17" ht="12.75" customHeight="1" hidden="1">
      <c r="B13" s="21"/>
      <c r="Q13" s="8"/>
    </row>
    <row r="14" spans="2:17" ht="17.25" customHeight="1" hidden="1">
      <c r="B14" s="76" t="s">
        <v>127</v>
      </c>
      <c r="Q14" s="8"/>
    </row>
    <row r="15" spans="2:17" ht="17.25" customHeight="1" hidden="1">
      <c r="B15" s="80" t="s">
        <v>17</v>
      </c>
      <c r="Q15" s="8"/>
    </row>
    <row r="16" spans="2:17" ht="17.25" customHeight="1" hidden="1">
      <c r="B16" s="81" t="s">
        <v>18</v>
      </c>
      <c r="F16" s="72" t="s">
        <v>19</v>
      </c>
      <c r="Q16" s="8"/>
    </row>
    <row r="17" spans="2:17" ht="12.75" customHeight="1" hidden="1">
      <c r="B17" s="21"/>
      <c r="Q17" s="8"/>
    </row>
    <row r="18" ht="24.75" customHeight="1" hidden="1">
      <c r="Q18" s="8"/>
    </row>
    <row r="19" spans="2:48" s="56" customFormat="1" ht="25.5" customHeight="1" hidden="1">
      <c r="B19" s="85" t="s">
        <v>126</v>
      </c>
      <c r="J19" s="57"/>
      <c r="K19" s="57"/>
      <c r="L19" s="57"/>
      <c r="M19" s="57"/>
      <c r="N19" s="57"/>
      <c r="O19" s="57"/>
      <c r="P19" s="57"/>
      <c r="Q19" s="58"/>
      <c r="AC19" s="58"/>
      <c r="AD19" s="58"/>
      <c r="AE19" s="58"/>
      <c r="AF19" s="58"/>
      <c r="AG19" s="58"/>
      <c r="AH19" s="58"/>
      <c r="AI19" s="58"/>
      <c r="AJ19" s="58"/>
      <c r="AK19" s="57"/>
      <c r="AP19" s="57"/>
      <c r="AQ19" s="57"/>
      <c r="AR19" s="57"/>
      <c r="AS19" s="57"/>
      <c r="AT19" s="57"/>
      <c r="AU19" s="57"/>
      <c r="AV19" s="57"/>
    </row>
    <row r="20" ht="27.75" customHeight="1">
      <c r="Q20" s="8"/>
    </row>
    <row r="21" spans="1:48" ht="45" customHeight="1">
      <c r="A21" s="177" t="s">
        <v>176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</row>
    <row r="22" spans="3:27" ht="21.75" customHeight="1">
      <c r="C22" s="7"/>
      <c r="D22" s="55"/>
      <c r="E22" s="6"/>
      <c r="F22" s="6"/>
      <c r="G22" s="6"/>
      <c r="H22" s="6"/>
      <c r="I22" s="6"/>
      <c r="J22" s="103"/>
      <c r="K22" s="103"/>
      <c r="L22" s="103"/>
      <c r="M22" s="6"/>
      <c r="N22" s="6"/>
      <c r="O22" s="6"/>
      <c r="P22" s="6"/>
      <c r="Q22" s="9"/>
      <c r="S22" s="6"/>
      <c r="T22" s="7"/>
      <c r="AA22" s="6"/>
    </row>
    <row r="23" spans="2:48" ht="25.5" customHeight="1">
      <c r="B23" s="155" t="s">
        <v>178</v>
      </c>
      <c r="G23" s="8"/>
      <c r="H23" s="11"/>
      <c r="I23" s="11"/>
      <c r="J23" s="5"/>
      <c r="K23" s="5"/>
      <c r="L23" s="5"/>
      <c r="M23" s="11"/>
      <c r="N23" s="11"/>
      <c r="O23" s="11"/>
      <c r="P23" s="11"/>
      <c r="Q23" s="52"/>
      <c r="R23" s="52"/>
      <c r="S23" s="53"/>
      <c r="T23" s="53"/>
      <c r="U23" s="53"/>
      <c r="V23" s="53"/>
      <c r="W23" s="53"/>
      <c r="X23" s="53"/>
      <c r="Y23" s="53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8"/>
      <c r="AM23" s="8"/>
      <c r="AN23" s="180" t="s">
        <v>135</v>
      </c>
      <c r="AP23" s="183" t="s">
        <v>136</v>
      </c>
      <c r="AQ23" s="94"/>
      <c r="AR23" s="186" t="s">
        <v>34</v>
      </c>
      <c r="AS23" s="96"/>
      <c r="AT23" s="189" t="s">
        <v>137</v>
      </c>
      <c r="AU23" s="96"/>
      <c r="AV23" s="189" t="s">
        <v>138</v>
      </c>
    </row>
    <row r="24" spans="2:48" ht="15.75" customHeight="1">
      <c r="B24" s="12"/>
      <c r="C24" s="12"/>
      <c r="D24" s="13"/>
      <c r="E24" s="13"/>
      <c r="F24" s="13"/>
      <c r="G24" s="13"/>
      <c r="H24" s="14"/>
      <c r="I24" s="14"/>
      <c r="J24" s="59"/>
      <c r="K24" s="59"/>
      <c r="L24" s="59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81"/>
      <c r="AP24" s="184"/>
      <c r="AQ24" s="95"/>
      <c r="AR24" s="187"/>
      <c r="AS24" s="5"/>
      <c r="AT24" s="190"/>
      <c r="AU24" s="5"/>
      <c r="AV24" s="190"/>
    </row>
    <row r="25" spans="2:48" ht="15" customHeight="1">
      <c r="B25" s="179" t="s">
        <v>179</v>
      </c>
      <c r="C25" s="179"/>
      <c r="D25" s="5"/>
      <c r="E25" s="5"/>
      <c r="F25" s="5"/>
      <c r="G25" s="5"/>
      <c r="H25" s="8"/>
      <c r="I25" s="8"/>
      <c r="Q25" s="50"/>
      <c r="R25" s="16"/>
      <c r="AN25" s="181"/>
      <c r="AP25" s="184"/>
      <c r="AQ25" s="95"/>
      <c r="AR25" s="187"/>
      <c r="AS25" s="5"/>
      <c r="AT25" s="190"/>
      <c r="AU25" s="5"/>
      <c r="AV25" s="190"/>
    </row>
    <row r="26" spans="9:48" ht="12.75">
      <c r="I26" s="83" t="s">
        <v>28</v>
      </c>
      <c r="J26" s="173" t="s">
        <v>141</v>
      </c>
      <c r="K26" s="145" t="s">
        <v>28</v>
      </c>
      <c r="L26" s="173" t="s">
        <v>142</v>
      </c>
      <c r="M26" s="83" t="s">
        <v>28</v>
      </c>
      <c r="N26" s="17" t="s">
        <v>8</v>
      </c>
      <c r="O26" s="83" t="s">
        <v>28</v>
      </c>
      <c r="P26" s="17" t="s">
        <v>8</v>
      </c>
      <c r="Q26" s="174" t="s">
        <v>153</v>
      </c>
      <c r="R26" s="175" t="s">
        <v>142</v>
      </c>
      <c r="S26" s="175" t="s">
        <v>158</v>
      </c>
      <c r="T26" s="175" t="s">
        <v>158</v>
      </c>
      <c r="U26" s="175" t="s">
        <v>158</v>
      </c>
      <c r="V26" s="175" t="s">
        <v>161</v>
      </c>
      <c r="W26" s="175" t="s">
        <v>142</v>
      </c>
      <c r="X26" s="176" t="s">
        <v>142</v>
      </c>
      <c r="Y26" s="175" t="s">
        <v>8</v>
      </c>
      <c r="Z26" s="176" t="s">
        <v>8</v>
      </c>
      <c r="AA26" s="59" t="s">
        <v>8</v>
      </c>
      <c r="AB26" s="59" t="s">
        <v>8</v>
      </c>
      <c r="AC26" s="59" t="s">
        <v>8</v>
      </c>
      <c r="AD26" s="59" t="s">
        <v>8</v>
      </c>
      <c r="AE26" s="59" t="s">
        <v>8</v>
      </c>
      <c r="AF26" s="59" t="s">
        <v>8</v>
      </c>
      <c r="AG26" s="59" t="s">
        <v>8</v>
      </c>
      <c r="AH26" s="59" t="s">
        <v>8</v>
      </c>
      <c r="AI26" s="59" t="s">
        <v>8</v>
      </c>
      <c r="AJ26" s="59" t="s">
        <v>8</v>
      </c>
      <c r="AK26" s="59" t="s">
        <v>8</v>
      </c>
      <c r="AL26" s="68" t="s">
        <v>8</v>
      </c>
      <c r="AM26" s="68"/>
      <c r="AN26" s="181"/>
      <c r="AP26" s="184"/>
      <c r="AQ26" s="95"/>
      <c r="AR26" s="187"/>
      <c r="AS26" s="5"/>
      <c r="AT26" s="190"/>
      <c r="AU26" s="5"/>
      <c r="AV26" s="190"/>
    </row>
    <row r="27" spans="1:48" s="118" customFormat="1" ht="17.25" customHeight="1" thickBot="1">
      <c r="A27" s="108"/>
      <c r="B27" s="108" t="s">
        <v>166</v>
      </c>
      <c r="C27" s="108" t="s">
        <v>133</v>
      </c>
      <c r="D27" s="108" t="s">
        <v>134</v>
      </c>
      <c r="E27" s="108" t="s">
        <v>132</v>
      </c>
      <c r="F27" s="108" t="s">
        <v>47</v>
      </c>
      <c r="G27" s="108" t="s">
        <v>37</v>
      </c>
      <c r="H27" s="109"/>
      <c r="I27" s="110" t="s">
        <v>164</v>
      </c>
      <c r="J27" s="110" t="s">
        <v>29</v>
      </c>
      <c r="K27" s="110" t="s">
        <v>129</v>
      </c>
      <c r="L27" s="110" t="s">
        <v>30</v>
      </c>
      <c r="M27" s="110" t="s">
        <v>130</v>
      </c>
      <c r="N27" s="110" t="s">
        <v>31</v>
      </c>
      <c r="O27" s="110" t="s">
        <v>13</v>
      </c>
      <c r="P27" s="110" t="s">
        <v>32</v>
      </c>
      <c r="Q27" s="111">
        <v>1</v>
      </c>
      <c r="R27" s="110">
        <v>2</v>
      </c>
      <c r="S27" s="110">
        <v>3</v>
      </c>
      <c r="T27" s="110">
        <v>4</v>
      </c>
      <c r="U27" s="110">
        <v>5</v>
      </c>
      <c r="V27" s="110">
        <v>6</v>
      </c>
      <c r="W27" s="110">
        <v>7</v>
      </c>
      <c r="X27" s="112">
        <v>8</v>
      </c>
      <c r="Y27" s="110">
        <v>9</v>
      </c>
      <c r="Z27" s="112">
        <v>10</v>
      </c>
      <c r="AA27" s="110">
        <v>11</v>
      </c>
      <c r="AB27" s="110">
        <v>12</v>
      </c>
      <c r="AC27" s="110">
        <v>13</v>
      </c>
      <c r="AD27" s="110">
        <v>14</v>
      </c>
      <c r="AE27" s="110">
        <v>15</v>
      </c>
      <c r="AF27" s="110">
        <v>16</v>
      </c>
      <c r="AG27" s="110">
        <v>17</v>
      </c>
      <c r="AH27" s="110">
        <v>18</v>
      </c>
      <c r="AI27" s="110">
        <v>19</v>
      </c>
      <c r="AJ27" s="110">
        <v>20</v>
      </c>
      <c r="AK27" s="110">
        <v>21</v>
      </c>
      <c r="AL27" s="113">
        <v>22</v>
      </c>
      <c r="AM27" s="114"/>
      <c r="AN27" s="182"/>
      <c r="AO27" s="115"/>
      <c r="AP27" s="185"/>
      <c r="AQ27" s="116"/>
      <c r="AR27" s="188"/>
      <c r="AS27" s="117"/>
      <c r="AT27" s="191"/>
      <c r="AU27" s="117"/>
      <c r="AV27" s="191"/>
    </row>
    <row r="28" spans="1:48" ht="4.5" customHeight="1" thickTop="1">
      <c r="A28">
        <v>0</v>
      </c>
      <c r="X28" s="100"/>
      <c r="Z28" s="100"/>
      <c r="AN28" s="98"/>
      <c r="AP28" s="97"/>
      <c r="AR28" s="97"/>
      <c r="AT28" s="97"/>
      <c r="AU28" s="97"/>
      <c r="AV28" s="97"/>
    </row>
    <row r="29" spans="1:48" s="119" customFormat="1" ht="15">
      <c r="A29" s="119">
        <f aca="true" t="shared" si="0" ref="A29:A54">A28+1</f>
        <v>1</v>
      </c>
      <c r="B29" s="42" t="s">
        <v>160</v>
      </c>
      <c r="C29" s="41" t="s">
        <v>182</v>
      </c>
      <c r="D29" s="43"/>
      <c r="E29" s="43"/>
      <c r="F29" s="43"/>
      <c r="G29" s="43"/>
      <c r="H29"/>
      <c r="I29" s="123">
        <v>44</v>
      </c>
      <c r="J29" s="122" t="s">
        <v>141</v>
      </c>
      <c r="K29" s="123"/>
      <c r="L29" s="124" t="s">
        <v>142</v>
      </c>
      <c r="M29" s="123"/>
      <c r="N29" s="124"/>
      <c r="O29" s="123"/>
      <c r="P29" s="124"/>
      <c r="Q29" s="151" t="s">
        <v>153</v>
      </c>
      <c r="R29" s="124" t="s">
        <v>153</v>
      </c>
      <c r="S29" s="124" t="s">
        <v>158</v>
      </c>
      <c r="T29" s="122" t="s">
        <v>158</v>
      </c>
      <c r="U29" s="122" t="s">
        <v>153</v>
      </c>
      <c r="V29" s="122" t="s">
        <v>161</v>
      </c>
      <c r="W29" s="122" t="s">
        <v>153</v>
      </c>
      <c r="X29" s="152" t="s">
        <v>158</v>
      </c>
      <c r="Y29" s="126"/>
      <c r="Z29" s="127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N29" s="117">
        <f>I29+K29+M29+O29</f>
        <v>44</v>
      </c>
      <c r="AP29" s="117">
        <f aca="true" t="shared" si="1" ref="AP29:AP52">I29+K29+M29+O29+(IF($J$26=$J29,0,C$6)+IF($L$26=$L29,0,C$7)+IF($N$26=$N29,0,C$8)+IF($P$26=$P29,0,C$9))</f>
        <v>44</v>
      </c>
      <c r="AR29" s="117">
        <f aca="true" t="shared" si="2" ref="AR29:AR52">IF($J$26=J29,1,0)+IF($L$26=L29,1,0)+IF($N$26=N29,1,0)+IF($P$26=P29,1,0)+IF($Q$26=Q29,1,0)+IF($R$26=R29,1,0)+IF($S$26=S29,1,0)+IF($T$26=T29,1,0)+IF($U$26=U29,1,0)+IF($V$26=V29,1,0)+IF($W$26=W29,1,0)+IF($X$26=X29,1,0)+IF($Y$26=Y29,1,0)+IF($Z$26=Z29,1,0)+IF($AA$26=AA29,1,0)+IF($AB$26=AB29,1,0)+IF($AC$26=AC29,1,0)+IF($AD$26=AD29,1,0)+IF($AE$26=AE29,1,0)+IF($AF$26=AF29,1,0)+IF($AG$26=AG29,1,0)+IF($AH$26=AH29,1,0)+IF($AI$26=AI29,1,0)+IF($AJ$26=AJ29,1,0)+IF($AK$26=AK29,1,0)+IF($AL$26=AL29,1,0)+AT29</f>
        <v>6</v>
      </c>
      <c r="AT29" s="117"/>
      <c r="AU29" s="117"/>
      <c r="AV29" s="117">
        <f aca="true" t="shared" si="3" ref="AV29:AV52">AR29-AT29</f>
        <v>6</v>
      </c>
    </row>
    <row r="30" spans="1:48" s="119" customFormat="1" ht="15" customHeight="1">
      <c r="A30" s="119">
        <f t="shared" si="0"/>
        <v>2</v>
      </c>
      <c r="B30" s="42" t="s">
        <v>202</v>
      </c>
      <c r="C30" s="41" t="s">
        <v>203</v>
      </c>
      <c r="D30" s="43"/>
      <c r="E30" s="43"/>
      <c r="F30" s="43"/>
      <c r="G30" s="43"/>
      <c r="H30"/>
      <c r="I30" s="124">
        <v>26</v>
      </c>
      <c r="J30" s="124" t="s">
        <v>141</v>
      </c>
      <c r="K30" s="123"/>
      <c r="L30" s="124" t="s">
        <v>153</v>
      </c>
      <c r="M30" s="123"/>
      <c r="N30" s="124"/>
      <c r="O30" s="123"/>
      <c r="P30" s="124"/>
      <c r="Q30" s="151" t="s">
        <v>153</v>
      </c>
      <c r="R30" s="124" t="s">
        <v>161</v>
      </c>
      <c r="S30" s="124" t="s">
        <v>158</v>
      </c>
      <c r="T30" s="122" t="s">
        <v>161</v>
      </c>
      <c r="U30" s="122" t="s">
        <v>158</v>
      </c>
      <c r="V30" s="122" t="s">
        <v>161</v>
      </c>
      <c r="W30" s="122" t="s">
        <v>161</v>
      </c>
      <c r="X30" s="152" t="s">
        <v>142</v>
      </c>
      <c r="Y30" s="126"/>
      <c r="Z30" s="127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N30" s="117">
        <f aca="true" t="shared" si="4" ref="AN30:AN46">I30+K30+M30+O30</f>
        <v>26</v>
      </c>
      <c r="AP30" s="117">
        <f>I30+K30+M30+O30+(IF($J$26=$J30,0,C$6)+IF($L$26=$L30,0,C$7)+IF($N$26=$N30,0,C$8)+IF($P$26=$P30,0,C$9))</f>
        <v>86</v>
      </c>
      <c r="AR30" s="117">
        <f>IF($J$26=J30,1,0)+IF($L$26=L30,1,0)+IF($N$26=N30,1,0)+IF($P$26=P30,1,0)+IF($Q$26=Q30,1,0)+IF($R$26=R30,1,0)+IF($S$26=S30,1,0)+IF($T$26=T30,1,0)+IF($U$26=U30,1,0)+IF($V$26=V30,1,0)+IF($W$26=W30,1,0)+IF($X$26=X30,1,0)+IF($Y$26=Y30,1,0)+IF($Z$26=Z30,1,0)+IF($AA$26=AA30,1,0)+IF($AB$26=AB30,1,0)+IF($AC$26=AC30,1,0)+IF($AD$26=AD30,1,0)+IF($AE$26=AE30,1,0)+IF($AF$26=AF30,1,0)+IF($AG$26=AG30,1,0)+IF($AH$26=AH30,1,0)+IF($AI$26=AI30,1,0)+IF($AJ$26=AJ30,1,0)+IF($AK$26=AK30,1,0)+IF($AL$26=AL30,1,0)+AT30</f>
        <v>6</v>
      </c>
      <c r="AT30" s="117"/>
      <c r="AU30" s="117"/>
      <c r="AV30" s="117">
        <f>AR30-AT30</f>
        <v>6</v>
      </c>
    </row>
    <row r="31" spans="1:48" s="119" customFormat="1" ht="15">
      <c r="A31" s="119">
        <f t="shared" si="0"/>
        <v>3</v>
      </c>
      <c r="B31" s="42" t="s">
        <v>183</v>
      </c>
      <c r="C31" s="41" t="s">
        <v>180</v>
      </c>
      <c r="D31" s="43"/>
      <c r="E31" s="43"/>
      <c r="F31" s="43"/>
      <c r="G31" s="43"/>
      <c r="H31"/>
      <c r="I31" s="124">
        <v>44</v>
      </c>
      <c r="J31" s="122" t="s">
        <v>141</v>
      </c>
      <c r="K31" s="123"/>
      <c r="L31" s="124" t="s">
        <v>142</v>
      </c>
      <c r="M31" s="123"/>
      <c r="N31" s="124"/>
      <c r="O31" s="123"/>
      <c r="P31" s="124"/>
      <c r="Q31" s="151" t="s">
        <v>158</v>
      </c>
      <c r="R31" s="124" t="s">
        <v>158</v>
      </c>
      <c r="S31" s="124" t="s">
        <v>158</v>
      </c>
      <c r="T31" s="122" t="s">
        <v>142</v>
      </c>
      <c r="U31" s="122" t="s">
        <v>158</v>
      </c>
      <c r="V31" s="122" t="s">
        <v>161</v>
      </c>
      <c r="W31" s="122" t="s">
        <v>153</v>
      </c>
      <c r="X31" s="152" t="s">
        <v>158</v>
      </c>
      <c r="Z31" s="132"/>
      <c r="AL31" s="126"/>
      <c r="AN31" s="117">
        <f t="shared" si="4"/>
        <v>44</v>
      </c>
      <c r="AP31" s="117">
        <f>I31+K31+M31+O31+(IF($J$26=$J31,0,C$6)+IF($L$26=$L31,0,C$7)+IF($N$26=$N31,0,C$8)+IF($P$26=$P31,0,C$9))</f>
        <v>44</v>
      </c>
      <c r="AR31" s="117">
        <f>IF($J$26=J31,1,0)+IF($L$26=L31,1,0)+IF($N$26=N31,1,0)+IF($P$26=P31,1,0)+IF($Q$26=Q31,1,0)+IF($R$26=R31,1,0)+IF($S$26=S31,1,0)+IF($T$26=T31,1,0)+IF($U$26=U31,1,0)+IF($V$26=V31,1,0)+IF($W$26=W31,1,0)+IF($X$26=X31,1,0)+IF($Y$26=Y31,1,0)+IF($Z$26=Z31,1,0)+IF($AA$26=AA31,1,0)+IF($AB$26=AB31,1,0)+IF($AC$26=AC31,1,0)+IF($AD$26=AD31,1,0)+IF($AE$26=AE31,1,0)+IF($AF$26=AF31,1,0)+IF($AG$26=AG31,1,0)+IF($AH$26=AH31,1,0)+IF($AI$26=AI31,1,0)+IF($AJ$26=AJ31,1,0)+IF($AK$26=AK31,1,0)+IF($AL$26=AL31,1,0)+AT31</f>
        <v>5</v>
      </c>
      <c r="AT31" s="117"/>
      <c r="AU31" s="117"/>
      <c r="AV31" s="117">
        <f>AR31-AT31</f>
        <v>5</v>
      </c>
    </row>
    <row r="32" spans="1:48" s="119" customFormat="1" ht="15">
      <c r="A32" s="119">
        <f t="shared" si="0"/>
        <v>4</v>
      </c>
      <c r="B32" s="42" t="s">
        <v>162</v>
      </c>
      <c r="C32" s="41" t="s">
        <v>173</v>
      </c>
      <c r="D32" s="41"/>
      <c r="E32" s="41"/>
      <c r="F32" s="41"/>
      <c r="G32" s="41"/>
      <c r="H32"/>
      <c r="I32" s="124">
        <v>29</v>
      </c>
      <c r="J32" s="122" t="s">
        <v>141</v>
      </c>
      <c r="K32" s="123"/>
      <c r="L32" s="124" t="s">
        <v>161</v>
      </c>
      <c r="M32" s="123"/>
      <c r="N32" s="124"/>
      <c r="O32" s="123"/>
      <c r="P32" s="124"/>
      <c r="Q32" s="151" t="s">
        <v>153</v>
      </c>
      <c r="R32" s="124" t="s">
        <v>161</v>
      </c>
      <c r="S32" s="124" t="s">
        <v>153</v>
      </c>
      <c r="T32" s="122" t="s">
        <v>158</v>
      </c>
      <c r="U32" s="122" t="s">
        <v>158</v>
      </c>
      <c r="V32" s="122" t="s">
        <v>161</v>
      </c>
      <c r="W32" s="122" t="s">
        <v>158</v>
      </c>
      <c r="X32" s="152" t="s">
        <v>158</v>
      </c>
      <c r="Y32" s="126"/>
      <c r="Z32" s="127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N32" s="117">
        <f t="shared" si="4"/>
        <v>29</v>
      </c>
      <c r="AP32" s="117">
        <f t="shared" si="1"/>
        <v>89</v>
      </c>
      <c r="AR32" s="117">
        <f t="shared" si="2"/>
        <v>5</v>
      </c>
      <c r="AT32" s="117"/>
      <c r="AU32" s="117"/>
      <c r="AV32" s="117">
        <f t="shared" si="3"/>
        <v>5</v>
      </c>
    </row>
    <row r="33" spans="1:48" s="119" customFormat="1" ht="15">
      <c r="A33" s="119">
        <f t="shared" si="0"/>
        <v>5</v>
      </c>
      <c r="B33" s="42" t="s">
        <v>196</v>
      </c>
      <c r="C33" s="41" t="s">
        <v>174</v>
      </c>
      <c r="D33" s="41"/>
      <c r="E33" s="41"/>
      <c r="F33" s="41"/>
      <c r="G33" s="41"/>
      <c r="H33"/>
      <c r="I33" s="124">
        <v>47</v>
      </c>
      <c r="J33" s="122" t="s">
        <v>158</v>
      </c>
      <c r="K33" s="124"/>
      <c r="L33" s="124" t="s">
        <v>142</v>
      </c>
      <c r="M33" s="124"/>
      <c r="N33" s="124"/>
      <c r="O33" s="124"/>
      <c r="P33" s="124"/>
      <c r="Q33" s="151" t="s">
        <v>153</v>
      </c>
      <c r="R33" s="124" t="s">
        <v>153</v>
      </c>
      <c r="S33" s="124" t="s">
        <v>158</v>
      </c>
      <c r="T33" s="122" t="s">
        <v>158</v>
      </c>
      <c r="U33" s="122" t="s">
        <v>158</v>
      </c>
      <c r="V33" s="122" t="s">
        <v>158</v>
      </c>
      <c r="W33" s="122" t="s">
        <v>161</v>
      </c>
      <c r="X33" s="152" t="s">
        <v>158</v>
      </c>
      <c r="Y33" s="126"/>
      <c r="Z33" s="127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N33" s="117">
        <f t="shared" si="4"/>
        <v>47</v>
      </c>
      <c r="AP33" s="117">
        <f>I33+K33+M33+O33+(IF($J$26=$J33,0,C$6)+IF($L$26=$L33,0,C$7)+IF($N$26=$N33,0,C$8)+IF($P$26=$P33,0,C$9))</f>
        <v>107</v>
      </c>
      <c r="AR33" s="117">
        <f>IF($J$26=J33,1,0)+IF($L$26=L33,1,0)+IF($N$26=N33,1,0)+IF($P$26=P33,1,0)+IF($Q$26=Q33,1,0)+IF($R$26=R33,1,0)+IF($S$26=S33,1,0)+IF($T$26=T33,1,0)+IF($U$26=U33,1,0)+IF($V$26=V33,1,0)+IF($W$26=W33,1,0)+IF($X$26=X33,1,0)+IF($Y$26=Y33,1,0)+IF($Z$26=Z33,1,0)+IF($AA$26=AA33,1,0)+IF($AB$26=AB33,1,0)+IF($AC$26=AC33,1,0)+IF($AD$26=AD33,1,0)+IF($AE$26=AE33,1,0)+IF($AF$26=AF33,1,0)+IF($AG$26=AG33,1,0)+IF($AH$26=AH33,1,0)+IF($AI$26=AI33,1,0)+IF($AJ$26=AJ33,1,0)+IF($AK$26=AK33,1,0)+IF($AL$26=AL33,1,0)+AT33</f>
        <v>5</v>
      </c>
      <c r="AT33" s="117"/>
      <c r="AU33" s="117"/>
      <c r="AV33" s="117">
        <f>AR33-AT33</f>
        <v>5</v>
      </c>
    </row>
    <row r="34" spans="1:48" s="119" customFormat="1" ht="15">
      <c r="A34" s="119">
        <f t="shared" si="0"/>
        <v>6</v>
      </c>
      <c r="B34" s="42" t="s">
        <v>190</v>
      </c>
      <c r="C34" s="41" t="s">
        <v>189</v>
      </c>
      <c r="D34" s="43"/>
      <c r="E34" s="43"/>
      <c r="F34" s="43"/>
      <c r="G34" s="43"/>
      <c r="H34"/>
      <c r="I34" s="123">
        <v>20</v>
      </c>
      <c r="J34" s="124" t="s">
        <v>141</v>
      </c>
      <c r="K34" s="124"/>
      <c r="L34" s="124" t="s">
        <v>153</v>
      </c>
      <c r="M34" s="124"/>
      <c r="N34" s="124"/>
      <c r="O34" s="124"/>
      <c r="P34" s="124"/>
      <c r="Q34" s="151" t="s">
        <v>153</v>
      </c>
      <c r="R34" s="124" t="s">
        <v>161</v>
      </c>
      <c r="S34" s="124" t="s">
        <v>158</v>
      </c>
      <c r="T34" s="124" t="s">
        <v>161</v>
      </c>
      <c r="U34" s="124" t="s">
        <v>158</v>
      </c>
      <c r="V34" s="124" t="s">
        <v>141</v>
      </c>
      <c r="W34" s="124" t="s">
        <v>153</v>
      </c>
      <c r="X34" s="153" t="s">
        <v>158</v>
      </c>
      <c r="Z34" s="132"/>
      <c r="AL34" s="126"/>
      <c r="AN34" s="117">
        <f t="shared" si="4"/>
        <v>20</v>
      </c>
      <c r="AP34" s="117">
        <f t="shared" si="1"/>
        <v>80</v>
      </c>
      <c r="AR34" s="117">
        <f t="shared" si="2"/>
        <v>4</v>
      </c>
      <c r="AT34" s="117"/>
      <c r="AU34" s="117"/>
      <c r="AV34" s="117">
        <f t="shared" si="3"/>
        <v>4</v>
      </c>
    </row>
    <row r="35" spans="1:48" s="119" customFormat="1" ht="15">
      <c r="A35" s="119">
        <f t="shared" si="0"/>
        <v>7</v>
      </c>
      <c r="B35" s="42" t="s">
        <v>194</v>
      </c>
      <c r="C35" s="41" t="s">
        <v>195</v>
      </c>
      <c r="D35" s="41"/>
      <c r="E35" s="41"/>
      <c r="F35" s="41"/>
      <c r="G35" s="41"/>
      <c r="H35"/>
      <c r="I35" s="124">
        <v>31</v>
      </c>
      <c r="J35" s="122" t="s">
        <v>141</v>
      </c>
      <c r="K35" s="123"/>
      <c r="L35" s="124" t="s">
        <v>161</v>
      </c>
      <c r="M35" s="123"/>
      <c r="N35" s="124"/>
      <c r="O35" s="123"/>
      <c r="P35" s="124"/>
      <c r="Q35" s="154" t="s">
        <v>153</v>
      </c>
      <c r="R35" s="124" t="s">
        <v>161</v>
      </c>
      <c r="S35" s="124" t="s">
        <v>153</v>
      </c>
      <c r="T35" s="122" t="s">
        <v>158</v>
      </c>
      <c r="U35" s="122" t="s">
        <v>153</v>
      </c>
      <c r="V35" s="122" t="s">
        <v>161</v>
      </c>
      <c r="W35" s="122" t="s">
        <v>153</v>
      </c>
      <c r="X35" s="152" t="s">
        <v>158</v>
      </c>
      <c r="Y35" s="126"/>
      <c r="Z35" s="132"/>
      <c r="AL35" s="126"/>
      <c r="AN35" s="117">
        <f t="shared" si="4"/>
        <v>31</v>
      </c>
      <c r="AP35" s="117">
        <f>I35+K35+M35+O35+(IF($J$26=$J35,0,C$6)+IF($L$26=$L35,0,C$7)+IF($N$26=$N35,0,C$8)+IF($P$26=$P35,0,C$9))</f>
        <v>91</v>
      </c>
      <c r="AR35" s="117">
        <f>IF($J$26=J35,1,0)+IF($L$26=L35,1,0)+IF($N$26=N35,1,0)+IF($P$26=P35,1,0)+IF($Q$26=Q35,1,0)+IF($R$26=R35,1,0)+IF($S$26=S35,1,0)+IF($T$26=T35,1,0)+IF($U$26=U35,1,0)+IF($V$26=V35,1,0)+IF($W$26=W35,1,0)+IF($X$26=X35,1,0)+IF($Y$26=Y35,1,0)+IF($Z$26=Z35,1,0)+IF($AA$26=AA35,1,0)+IF($AB$26=AB35,1,0)+IF($AC$26=AC35,1,0)+IF($AD$26=AD35,1,0)+IF($AE$26=AE35,1,0)+IF($AF$26=AF35,1,0)+IF($AG$26=AG35,1,0)+IF($AH$26=AH35,1,0)+IF($AI$26=AI35,1,0)+IF($AJ$26=AJ35,1,0)+IF($AK$26=AK35,1,0)+IF($AL$26=AL35,1,0)+AT35</f>
        <v>4</v>
      </c>
      <c r="AT35" s="117"/>
      <c r="AU35" s="117"/>
      <c r="AV35" s="117">
        <f>AR35-AT35</f>
        <v>4</v>
      </c>
    </row>
    <row r="36" spans="1:48" s="119" customFormat="1" ht="15" customHeight="1">
      <c r="A36" s="119">
        <f t="shared" si="0"/>
        <v>8</v>
      </c>
      <c r="B36" s="42" t="s">
        <v>200</v>
      </c>
      <c r="C36" s="41" t="s">
        <v>193</v>
      </c>
      <c r="D36" s="41"/>
      <c r="E36" s="41"/>
      <c r="F36" s="41"/>
      <c r="G36" s="41"/>
      <c r="H36"/>
      <c r="I36" s="124">
        <v>40</v>
      </c>
      <c r="J36" s="124" t="s">
        <v>141</v>
      </c>
      <c r="K36" s="123"/>
      <c r="L36" s="124" t="s">
        <v>161</v>
      </c>
      <c r="M36" s="123"/>
      <c r="N36" s="124"/>
      <c r="O36" s="123"/>
      <c r="P36" s="124"/>
      <c r="Q36" s="151" t="s">
        <v>158</v>
      </c>
      <c r="R36" s="124" t="s">
        <v>141</v>
      </c>
      <c r="S36" s="124" t="s">
        <v>158</v>
      </c>
      <c r="T36" s="122" t="s">
        <v>142</v>
      </c>
      <c r="U36" s="122" t="s">
        <v>158</v>
      </c>
      <c r="V36" s="122" t="s">
        <v>161</v>
      </c>
      <c r="W36" s="122" t="s">
        <v>153</v>
      </c>
      <c r="X36" s="152" t="s">
        <v>153</v>
      </c>
      <c r="Y36" s="126"/>
      <c r="Z36" s="127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40"/>
      <c r="AN36" s="117">
        <f t="shared" si="4"/>
        <v>40</v>
      </c>
      <c r="AO36" s="140"/>
      <c r="AP36" s="117">
        <f>I36+K36+M36+O36+(IF($J$26=$J36,0,C$6)+IF($L$26=$L36,0,C$7)+IF($N$26=$N36,0,C$8)+IF($P$26=$P36,0,C$9))</f>
        <v>100</v>
      </c>
      <c r="AQ36" s="140"/>
      <c r="AR36" s="117">
        <f>IF($J$26=J36,1,0)+IF($L$26=L36,1,0)+IF($N$26=N36,1,0)+IF($P$26=P36,1,0)+IF($Q$26=Q36,1,0)+IF($R$26=R36,1,0)+IF($S$26=S36,1,0)+IF($T$26=T36,1,0)+IF($U$26=U36,1,0)+IF($V$26=V36,1,0)+IF($W$26=W36,1,0)+IF($X$26=X36,1,0)+IF($Y$26=Y36,1,0)+IF($Z$26=Z36,1,0)+IF($AA$26=AA36,1,0)+IF($AB$26=AB36,1,0)+IF($AC$26=AC36,1,0)+IF($AD$26=AD36,1,0)+IF($AE$26=AE36,1,0)+IF($AF$26=AF36,1,0)+IF($AG$26=AG36,1,0)+IF($AH$26=AH36,1,0)+IF($AI$26=AI36,1,0)+IF($AJ$26=AJ36,1,0)+IF($AK$26=AK36,1,0)+IF($AL$26=AL36,1,0)+AT36</f>
        <v>4</v>
      </c>
      <c r="AS36" s="140"/>
      <c r="AT36" s="117"/>
      <c r="AU36" s="117"/>
      <c r="AV36" s="117">
        <f>AR36-AT36</f>
        <v>4</v>
      </c>
    </row>
    <row r="37" spans="1:48" s="119" customFormat="1" ht="15.75">
      <c r="A37" s="119">
        <f t="shared" si="0"/>
        <v>9</v>
      </c>
      <c r="B37" s="42" t="s">
        <v>186</v>
      </c>
      <c r="C37" s="41" t="s">
        <v>175</v>
      </c>
      <c r="D37" s="33"/>
      <c r="E37" s="33"/>
      <c r="F37" s="33"/>
      <c r="G37" s="33"/>
      <c r="H37"/>
      <c r="I37" s="124">
        <v>42</v>
      </c>
      <c r="J37" s="170" t="s">
        <v>141</v>
      </c>
      <c r="K37" s="123"/>
      <c r="L37" s="124" t="s">
        <v>158</v>
      </c>
      <c r="M37" s="123"/>
      <c r="N37" s="124"/>
      <c r="O37" s="123"/>
      <c r="P37" s="124"/>
      <c r="Q37" s="151" t="s">
        <v>153</v>
      </c>
      <c r="R37" s="124" t="s">
        <v>158</v>
      </c>
      <c r="S37" s="124" t="s">
        <v>153</v>
      </c>
      <c r="T37" s="122" t="s">
        <v>158</v>
      </c>
      <c r="U37" s="122" t="s">
        <v>153</v>
      </c>
      <c r="V37" s="122" t="s">
        <v>161</v>
      </c>
      <c r="W37" s="122" t="s">
        <v>153</v>
      </c>
      <c r="X37" s="152" t="s">
        <v>158</v>
      </c>
      <c r="Y37" s="126"/>
      <c r="Z37" s="127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N37" s="117">
        <f t="shared" si="4"/>
        <v>42</v>
      </c>
      <c r="AP37" s="117">
        <f>I37+K37+M37+O37+(IF($J$26=$J37,0,C$6)+IF($L$26=$L37,0,C$7)+IF($N$26=$N37,0,C$8)+IF($P$26=$P37,0,C$9))</f>
        <v>102</v>
      </c>
      <c r="AR37" s="117">
        <f>IF($J$26=J37,1,0)+IF($L$26=L37,1,0)+IF($N$26=N37,1,0)+IF($P$26=P37,1,0)+IF($Q$26=Q37,1,0)+IF($R$26=R37,1,0)+IF($S$26=S37,1,0)+IF($T$26=T37,1,0)+IF($U$26=U37,1,0)+IF($V$26=V37,1,0)+IF($W$26=W37,1,0)+IF($X$26=X37,1,0)+IF($Y$26=Y37,1,0)+IF($Z$26=Z37,1,0)+IF($AA$26=AA37,1,0)+IF($AB$26=AB37,1,0)+IF($AC$26=AC37,1,0)+IF($AD$26=AD37,1,0)+IF($AE$26=AE37,1,0)+IF($AF$26=AF37,1,0)+IF($AG$26=AG37,1,0)+IF($AH$26=AH37,1,0)+IF($AI$26=AI37,1,0)+IF($AJ$26=AJ37,1,0)+IF($AK$26=AK37,1,0)+IF($AL$26=AL37,1,0)+AT37</f>
        <v>4</v>
      </c>
      <c r="AT37" s="117"/>
      <c r="AU37" s="117"/>
      <c r="AV37" s="117">
        <f>AR37-AT37</f>
        <v>4</v>
      </c>
    </row>
    <row r="38" spans="1:48" s="119" customFormat="1" ht="15">
      <c r="A38" s="119">
        <f t="shared" si="0"/>
        <v>10</v>
      </c>
      <c r="B38" s="42" t="s">
        <v>192</v>
      </c>
      <c r="C38" s="41" t="s">
        <v>193</v>
      </c>
      <c r="D38" s="41"/>
      <c r="E38" s="41"/>
      <c r="F38" s="41"/>
      <c r="G38" s="41"/>
      <c r="H38"/>
      <c r="I38" s="124">
        <v>43</v>
      </c>
      <c r="J38" s="122" t="s">
        <v>141</v>
      </c>
      <c r="K38" s="124"/>
      <c r="L38" s="124" t="s">
        <v>153</v>
      </c>
      <c r="M38" s="124"/>
      <c r="N38" s="124"/>
      <c r="O38" s="124"/>
      <c r="P38" s="124"/>
      <c r="Q38" s="154" t="s">
        <v>153</v>
      </c>
      <c r="R38" s="124" t="s">
        <v>141</v>
      </c>
      <c r="S38" s="124" t="s">
        <v>158</v>
      </c>
      <c r="T38" s="122" t="s">
        <v>153</v>
      </c>
      <c r="U38" s="122" t="s">
        <v>158</v>
      </c>
      <c r="V38" s="122" t="s">
        <v>158</v>
      </c>
      <c r="W38" s="122" t="s">
        <v>153</v>
      </c>
      <c r="X38" s="152" t="s">
        <v>158</v>
      </c>
      <c r="Y38" s="126"/>
      <c r="Z38" s="127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N38" s="117">
        <f t="shared" si="4"/>
        <v>43</v>
      </c>
      <c r="AP38" s="117">
        <f t="shared" si="1"/>
        <v>103</v>
      </c>
      <c r="AR38" s="117">
        <f t="shared" si="2"/>
        <v>4</v>
      </c>
      <c r="AT38" s="117"/>
      <c r="AU38" s="117"/>
      <c r="AV38" s="117">
        <f t="shared" si="3"/>
        <v>4</v>
      </c>
    </row>
    <row r="39" spans="1:48" s="119" customFormat="1" ht="15">
      <c r="A39" s="119">
        <f t="shared" si="0"/>
        <v>11</v>
      </c>
      <c r="B39" s="42" t="s">
        <v>187</v>
      </c>
      <c r="C39" s="41" t="s">
        <v>188</v>
      </c>
      <c r="D39" s="41"/>
      <c r="E39" s="41"/>
      <c r="F39" s="41"/>
      <c r="G39" s="41"/>
      <c r="H39"/>
      <c r="I39" s="124">
        <v>47</v>
      </c>
      <c r="J39" s="124" t="s">
        <v>141</v>
      </c>
      <c r="K39" s="124"/>
      <c r="L39" s="124" t="s">
        <v>153</v>
      </c>
      <c r="M39" s="124"/>
      <c r="N39" s="124"/>
      <c r="O39" s="124"/>
      <c r="P39" s="124"/>
      <c r="Q39" s="151" t="s">
        <v>153</v>
      </c>
      <c r="R39" s="124" t="s">
        <v>141</v>
      </c>
      <c r="S39" s="124" t="s">
        <v>158</v>
      </c>
      <c r="T39" s="124" t="s">
        <v>142</v>
      </c>
      <c r="U39" s="124" t="s">
        <v>158</v>
      </c>
      <c r="V39" s="124" t="s">
        <v>141</v>
      </c>
      <c r="W39" s="124" t="s">
        <v>158</v>
      </c>
      <c r="X39" s="153" t="s">
        <v>158</v>
      </c>
      <c r="Y39" s="126"/>
      <c r="Z39" s="127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N39" s="117">
        <f t="shared" si="4"/>
        <v>47</v>
      </c>
      <c r="AP39" s="117">
        <f>I39+K39+M39+O39+(IF($J$26=$J39,0,C$6)+IF($L$26=$L39,0,C$7)+IF($N$26=$N39,0,C$8)+IF($P$26=$P39,0,C$9))</f>
        <v>107</v>
      </c>
      <c r="AR39" s="117">
        <f>IF($J$26=J39,1,0)+IF($L$26=L39,1,0)+IF($N$26=N39,1,0)+IF($P$26=P39,1,0)+IF($Q$26=Q39,1,0)+IF($R$26=R39,1,0)+IF($S$26=S39,1,0)+IF($T$26=T39,1,0)+IF($U$26=U39,1,0)+IF($V$26=V39,1,0)+IF($W$26=W39,1,0)+IF($X$26=X39,1,0)+IF($Y$26=Y39,1,0)+IF($Z$26=Z39,1,0)+IF($AA$26=AA39,1,0)+IF($AB$26=AB39,1,0)+IF($AC$26=AC39,1,0)+IF($AD$26=AD39,1,0)+IF($AE$26=AE39,1,0)+IF($AF$26=AF39,1,0)+IF($AG$26=AG39,1,0)+IF($AH$26=AH39,1,0)+IF($AI$26=AI39,1,0)+IF($AJ$26=AJ39,1,0)+IF($AK$26=AK39,1,0)+IF($AL$26=AL39,1,0)+AT39</f>
        <v>4</v>
      </c>
      <c r="AT39" s="117"/>
      <c r="AU39" s="117"/>
      <c r="AV39" s="117">
        <f>AR39-AT39</f>
        <v>4</v>
      </c>
    </row>
    <row r="40" spans="1:48" s="119" customFormat="1" ht="15">
      <c r="A40" s="119">
        <f t="shared" si="0"/>
        <v>12</v>
      </c>
      <c r="B40" s="42" t="s">
        <v>184</v>
      </c>
      <c r="C40" s="41" t="s">
        <v>185</v>
      </c>
      <c r="D40" s="43"/>
      <c r="E40" s="43"/>
      <c r="F40" s="43"/>
      <c r="G40" s="43"/>
      <c r="H40"/>
      <c r="I40" s="124">
        <v>52</v>
      </c>
      <c r="J40" s="124" t="s">
        <v>141</v>
      </c>
      <c r="K40" s="124"/>
      <c r="L40" s="124" t="s">
        <v>161</v>
      </c>
      <c r="M40" s="124"/>
      <c r="N40" s="124"/>
      <c r="O40" s="124"/>
      <c r="P40" s="124"/>
      <c r="Q40" s="151" t="s">
        <v>153</v>
      </c>
      <c r="R40" s="124" t="s">
        <v>158</v>
      </c>
      <c r="S40" s="124" t="s">
        <v>158</v>
      </c>
      <c r="T40" s="122" t="s">
        <v>142</v>
      </c>
      <c r="U40" s="122" t="s">
        <v>158</v>
      </c>
      <c r="V40" s="122" t="s">
        <v>142</v>
      </c>
      <c r="W40" s="122" t="s">
        <v>153</v>
      </c>
      <c r="X40" s="152" t="s">
        <v>158</v>
      </c>
      <c r="Y40" s="126"/>
      <c r="Z40" s="127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9"/>
      <c r="AN40" s="117">
        <f t="shared" si="4"/>
        <v>52</v>
      </c>
      <c r="AP40" s="117">
        <f>I40+K40+M40+O40+(IF($J$26=$J40,0,C$6)+IF($L$26=$L40,0,C$7)+IF($N$26=$N40,0,C$8)+IF($P$26=$P40,0,C$9))</f>
        <v>112</v>
      </c>
      <c r="AR40" s="117">
        <f>IF($J$26=J40,1,0)+IF($L$26=L40,1,0)+IF($N$26=N40,1,0)+IF($P$26=P40,1,0)+IF($Q$26=Q40,1,0)+IF($R$26=R40,1,0)+IF($S$26=S40,1,0)+IF($T$26=T40,1,0)+IF($U$26=U40,1,0)+IF($V$26=V40,1,0)+IF($W$26=W40,1,0)+IF($X$26=X40,1,0)+IF($Y$26=Y40,1,0)+IF($Z$26=Z40,1,0)+IF($AA$26=AA40,1,0)+IF($AB$26=AB40,1,0)+IF($AC$26=AC40,1,0)+IF($AD$26=AD40,1,0)+IF($AE$26=AE40,1,0)+IF($AF$26=AF40,1,0)+IF($AG$26=AG40,1,0)+IF($AH$26=AH40,1,0)+IF($AI$26=AI40,1,0)+IF($AJ$26=AJ40,1,0)+IF($AK$26=AK40,1,0)+IF($AL$26=AL40,1,0)+AT40</f>
        <v>4</v>
      </c>
      <c r="AT40" s="117"/>
      <c r="AU40" s="117"/>
      <c r="AV40" s="117">
        <f>AR40-AT40</f>
        <v>4</v>
      </c>
    </row>
    <row r="41" spans="1:48" s="119" customFormat="1" ht="15" customHeight="1">
      <c r="A41" s="119">
        <f t="shared" si="0"/>
        <v>13</v>
      </c>
      <c r="B41" s="42" t="s">
        <v>201</v>
      </c>
      <c r="C41" s="41" t="s">
        <v>180</v>
      </c>
      <c r="D41" s="41"/>
      <c r="E41" s="41"/>
      <c r="F41" s="41"/>
      <c r="G41" s="41"/>
      <c r="H41"/>
      <c r="I41" s="124">
        <v>39</v>
      </c>
      <c r="J41" s="122" t="s">
        <v>158</v>
      </c>
      <c r="K41" s="123"/>
      <c r="L41" s="124" t="s">
        <v>142</v>
      </c>
      <c r="M41" s="123"/>
      <c r="N41" s="124"/>
      <c r="O41" s="123"/>
      <c r="P41" s="124"/>
      <c r="Q41" s="151" t="s">
        <v>158</v>
      </c>
      <c r="R41" s="124" t="s">
        <v>141</v>
      </c>
      <c r="S41" s="124" t="s">
        <v>153</v>
      </c>
      <c r="T41" s="122" t="s">
        <v>158</v>
      </c>
      <c r="U41" s="122" t="s">
        <v>161</v>
      </c>
      <c r="V41" s="122" t="s">
        <v>141</v>
      </c>
      <c r="W41" s="122" t="s">
        <v>142</v>
      </c>
      <c r="X41" s="152" t="s">
        <v>153</v>
      </c>
      <c r="Y41" s="126"/>
      <c r="Z41" s="127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40"/>
      <c r="AN41" s="117">
        <f t="shared" si="4"/>
        <v>39</v>
      </c>
      <c r="AO41" s="140"/>
      <c r="AP41" s="117">
        <f>I41+K41+M41+O41+(IF($J$26=$J41,0,C$6)+IF($L$26=$L41,0,C$7)+IF($N$26=$N41,0,C$8)+IF($P$26=$P41,0,C$9))</f>
        <v>99</v>
      </c>
      <c r="AQ41" s="140"/>
      <c r="AR41" s="117">
        <f>IF($J$26=J41,1,0)+IF($L$26=L41,1,0)+IF($N$26=N41,1,0)+IF($P$26=P41,1,0)+IF($Q$26=Q41,1,0)+IF($R$26=R41,1,0)+IF($S$26=S41,1,0)+IF($T$26=T41,1,0)+IF($U$26=U41,1,0)+IF($V$26=V41,1,0)+IF($W$26=W41,1,0)+IF($X$26=X41,1,0)+IF($Y$26=Y41,1,0)+IF($Z$26=Z41,1,0)+IF($AA$26=AA41,1,0)+IF($AB$26=AB41,1,0)+IF($AC$26=AC41,1,0)+IF($AD$26=AD41,1,0)+IF($AE$26=AE41,1,0)+IF($AF$26=AF41,1,0)+IF($AG$26=AG41,1,0)+IF($AH$26=AH41,1,0)+IF($AI$26=AI41,1,0)+IF($AJ$26=AJ41,1,0)+IF($AK$26=AK41,1,0)+IF($AL$26=AL41,1,0)+AT41</f>
        <v>3</v>
      </c>
      <c r="AS41" s="140"/>
      <c r="AT41" s="117"/>
      <c r="AU41" s="117"/>
      <c r="AV41" s="117">
        <f>AR41-AT41</f>
        <v>3</v>
      </c>
    </row>
    <row r="42" spans="1:48" s="119" customFormat="1" ht="15">
      <c r="A42" s="119">
        <f t="shared" si="0"/>
        <v>14</v>
      </c>
      <c r="B42" s="42" t="s">
        <v>199</v>
      </c>
      <c r="C42" s="41" t="s">
        <v>175</v>
      </c>
      <c r="D42" s="43"/>
      <c r="E42" s="43"/>
      <c r="F42" s="43"/>
      <c r="G42" s="43"/>
      <c r="H42"/>
      <c r="I42" s="124"/>
      <c r="J42" s="124"/>
      <c r="K42" s="124"/>
      <c r="L42" s="124"/>
      <c r="M42" s="124"/>
      <c r="N42" s="124"/>
      <c r="O42" s="124"/>
      <c r="P42" s="124"/>
      <c r="Q42" s="151" t="s">
        <v>153</v>
      </c>
      <c r="R42" s="124" t="s">
        <v>158</v>
      </c>
      <c r="S42" s="124" t="s">
        <v>158</v>
      </c>
      <c r="T42" s="122" t="s">
        <v>142</v>
      </c>
      <c r="U42" s="122" t="s">
        <v>158</v>
      </c>
      <c r="V42" s="122" t="s">
        <v>142</v>
      </c>
      <c r="W42" s="122" t="s">
        <v>153</v>
      </c>
      <c r="X42" s="152" t="s">
        <v>158</v>
      </c>
      <c r="Y42" s="126"/>
      <c r="Z42" s="127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40"/>
      <c r="AN42" s="117">
        <f t="shared" si="4"/>
        <v>0</v>
      </c>
      <c r="AO42" s="140"/>
      <c r="AP42" s="117">
        <f>I42+K42+M42+O42+(IF($J$26=$J42,0,C$6)+IF($L$26=$L42,0,C$7)+IF($N$26=$N42,0,C$8)+IF($P$26=$P42,0,C$9))</f>
        <v>120</v>
      </c>
      <c r="AQ42" s="140"/>
      <c r="AR42" s="117">
        <f>IF($J$26=J42,1,0)+IF($L$26=L42,1,0)+IF($N$26=N42,1,0)+IF($P$26=P42,1,0)+IF($Q$26=Q42,1,0)+IF($R$26=R42,1,0)+IF($S$26=S42,1,0)+IF($T$26=T42,1,0)+IF($U$26=U42,1,0)+IF($V$26=V42,1,0)+IF($W$26=W42,1,0)+IF($X$26=X42,1,0)+IF($Y$26=Y42,1,0)+IF($Z$26=Z42,1,0)+IF($AA$26=AA42,1,0)+IF($AB$26=AB42,1,0)+IF($AC$26=AC42,1,0)+IF($AD$26=AD42,1,0)+IF($AE$26=AE42,1,0)+IF($AF$26=AF42,1,0)+IF($AG$26=AG42,1,0)+IF($AH$26=AH42,1,0)+IF($AI$26=AI42,1,0)+IF($AJ$26=AJ42,1,0)+IF($AK$26=AK42,1,0)+IF($AL$26=AL42,1,0)+AT42</f>
        <v>3</v>
      </c>
      <c r="AS42" s="140"/>
      <c r="AT42" s="117"/>
      <c r="AU42" s="117"/>
      <c r="AV42" s="117">
        <f>AR42-AT42</f>
        <v>3</v>
      </c>
    </row>
    <row r="43" spans="1:48" s="119" customFormat="1" ht="15">
      <c r="A43" s="119">
        <f t="shared" si="0"/>
        <v>15</v>
      </c>
      <c r="B43" s="42" t="s">
        <v>197</v>
      </c>
      <c r="C43" s="41" t="s">
        <v>198</v>
      </c>
      <c r="D43" s="41"/>
      <c r="E43" s="41"/>
      <c r="F43" s="41"/>
      <c r="G43" s="41"/>
      <c r="H43"/>
      <c r="I43" s="124">
        <v>133</v>
      </c>
      <c r="J43" s="122" t="s">
        <v>141</v>
      </c>
      <c r="K43" s="124"/>
      <c r="L43" s="124" t="s">
        <v>161</v>
      </c>
      <c r="M43" s="124"/>
      <c r="N43" s="124"/>
      <c r="O43" s="124"/>
      <c r="P43" s="124"/>
      <c r="Q43" s="154" t="s">
        <v>158</v>
      </c>
      <c r="R43" s="124" t="s">
        <v>141</v>
      </c>
      <c r="S43" s="124" t="s">
        <v>153</v>
      </c>
      <c r="T43" s="122" t="s">
        <v>142</v>
      </c>
      <c r="U43" s="122" t="s">
        <v>158</v>
      </c>
      <c r="V43" s="122" t="s">
        <v>141</v>
      </c>
      <c r="W43" s="122" t="s">
        <v>153</v>
      </c>
      <c r="X43" s="152" t="s">
        <v>158</v>
      </c>
      <c r="Y43" s="126"/>
      <c r="Z43" s="127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N43" s="117">
        <f t="shared" si="4"/>
        <v>133</v>
      </c>
      <c r="AP43" s="117">
        <f t="shared" si="1"/>
        <v>193</v>
      </c>
      <c r="AR43" s="117">
        <f t="shared" si="2"/>
        <v>2</v>
      </c>
      <c r="AT43" s="117"/>
      <c r="AU43" s="117"/>
      <c r="AV43" s="117">
        <f t="shared" si="3"/>
        <v>2</v>
      </c>
    </row>
    <row r="44" spans="1:48" s="119" customFormat="1" ht="11.25" customHeight="1">
      <c r="A44" s="119">
        <f t="shared" si="0"/>
        <v>16</v>
      </c>
      <c r="B44" s="42"/>
      <c r="C44" s="41"/>
      <c r="D44" s="43"/>
      <c r="E44" s="43"/>
      <c r="F44"/>
      <c r="G44" s="43"/>
      <c r="H44"/>
      <c r="I44" s="124"/>
      <c r="J44" s="124"/>
      <c r="K44" s="124"/>
      <c r="L44" s="124"/>
      <c r="M44" s="124"/>
      <c r="N44" s="124"/>
      <c r="O44" s="124"/>
      <c r="P44" s="124"/>
      <c r="Q44" s="151"/>
      <c r="R44" s="124"/>
      <c r="S44" s="124"/>
      <c r="T44" s="122"/>
      <c r="U44" s="122"/>
      <c r="V44" s="122"/>
      <c r="W44" s="122"/>
      <c r="X44" s="152"/>
      <c r="Y44" s="126"/>
      <c r="Z44" s="127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N44" s="117">
        <f t="shared" si="4"/>
        <v>0</v>
      </c>
      <c r="AP44" s="117">
        <f t="shared" si="1"/>
        <v>120</v>
      </c>
      <c r="AR44" s="117">
        <f t="shared" si="2"/>
        <v>0</v>
      </c>
      <c r="AT44" s="117"/>
      <c r="AU44" s="117"/>
      <c r="AV44" s="117">
        <f t="shared" si="3"/>
        <v>0</v>
      </c>
    </row>
    <row r="45" spans="1:48" s="119" customFormat="1" ht="15" customHeight="1">
      <c r="A45" s="119">
        <f t="shared" si="0"/>
        <v>17</v>
      </c>
      <c r="B45" s="42"/>
      <c r="C45" s="41"/>
      <c r="D45" s="41"/>
      <c r="E45" s="41"/>
      <c r="F45" s="41"/>
      <c r="G45" s="41"/>
      <c r="H45"/>
      <c r="I45" s="124"/>
      <c r="J45" s="122"/>
      <c r="K45" s="123"/>
      <c r="L45" s="124"/>
      <c r="M45" s="123"/>
      <c r="N45" s="124"/>
      <c r="O45" s="123"/>
      <c r="P45" s="124"/>
      <c r="Q45" s="151"/>
      <c r="R45" s="124"/>
      <c r="S45" s="124"/>
      <c r="T45" s="122"/>
      <c r="U45" s="122"/>
      <c r="V45" s="122"/>
      <c r="W45" s="122"/>
      <c r="X45" s="152"/>
      <c r="Y45" s="126"/>
      <c r="Z45" s="127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N45" s="117">
        <f t="shared" si="4"/>
        <v>0</v>
      </c>
      <c r="AP45" s="117">
        <f t="shared" si="1"/>
        <v>120</v>
      </c>
      <c r="AR45" s="117">
        <f t="shared" si="2"/>
        <v>0</v>
      </c>
      <c r="AT45" s="117"/>
      <c r="AU45" s="117"/>
      <c r="AV45" s="117">
        <f t="shared" si="3"/>
        <v>0</v>
      </c>
    </row>
    <row r="46" spans="1:48" s="119" customFormat="1" ht="15" customHeight="1">
      <c r="A46" s="119">
        <f t="shared" si="0"/>
        <v>18</v>
      </c>
      <c r="B46" s="168" t="s">
        <v>191</v>
      </c>
      <c r="C46" s="169"/>
      <c r="D46" s="45"/>
      <c r="E46" s="45"/>
      <c r="F46" s="45"/>
      <c r="G46" s="45"/>
      <c r="H46" s="44"/>
      <c r="I46" s="158">
        <v>48</v>
      </c>
      <c r="J46" s="160" t="s">
        <v>141</v>
      </c>
      <c r="K46" s="160"/>
      <c r="L46" s="158" t="s">
        <v>161</v>
      </c>
      <c r="M46" s="160"/>
      <c r="N46" s="158"/>
      <c r="O46" s="160"/>
      <c r="P46" s="158"/>
      <c r="Q46" s="159" t="s">
        <v>153</v>
      </c>
      <c r="R46" s="158" t="s">
        <v>141</v>
      </c>
      <c r="S46" s="158" t="s">
        <v>158</v>
      </c>
      <c r="T46" s="158" t="s">
        <v>142</v>
      </c>
      <c r="U46" s="158" t="s">
        <v>158</v>
      </c>
      <c r="V46" s="158" t="s">
        <v>161</v>
      </c>
      <c r="W46" s="158" t="s">
        <v>153</v>
      </c>
      <c r="X46" s="171" t="s">
        <v>158</v>
      </c>
      <c r="Y46" s="136"/>
      <c r="Z46" s="138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62"/>
      <c r="AM46" s="136"/>
      <c r="AN46" s="141">
        <f t="shared" si="4"/>
        <v>48</v>
      </c>
      <c r="AO46" s="136"/>
      <c r="AP46" s="141">
        <f t="shared" si="1"/>
        <v>108</v>
      </c>
      <c r="AQ46" s="136"/>
      <c r="AR46" s="141">
        <f t="shared" si="2"/>
        <v>5</v>
      </c>
      <c r="AS46" s="136"/>
      <c r="AT46" s="141"/>
      <c r="AU46" s="141"/>
      <c r="AV46" s="141">
        <f t="shared" si="3"/>
        <v>5</v>
      </c>
    </row>
    <row r="47" spans="1:48" s="119" customFormat="1" ht="15" customHeight="1" hidden="1">
      <c r="A47" s="119">
        <f t="shared" si="0"/>
        <v>19</v>
      </c>
      <c r="B47" s="134"/>
      <c r="C47" s="131"/>
      <c r="D47" s="131"/>
      <c r="E47" s="131"/>
      <c r="F47" s="131"/>
      <c r="G47" s="120"/>
      <c r="Q47" s="125"/>
      <c r="X47" s="132"/>
      <c r="Z47" s="132"/>
      <c r="AL47" s="126"/>
      <c r="AN47" s="117">
        <f aca="true" t="shared" si="5" ref="AN47:AN52">I47+K47+M47+O47</f>
        <v>0</v>
      </c>
      <c r="AP47" s="117">
        <f t="shared" si="1"/>
        <v>120</v>
      </c>
      <c r="AR47" s="117">
        <f t="shared" si="2"/>
        <v>0</v>
      </c>
      <c r="AT47" s="117"/>
      <c r="AU47" s="117"/>
      <c r="AV47" s="117">
        <f t="shared" si="3"/>
        <v>0</v>
      </c>
    </row>
    <row r="48" spans="1:48" s="119" customFormat="1" ht="15" customHeight="1" hidden="1">
      <c r="A48" s="119">
        <f t="shared" si="0"/>
        <v>20</v>
      </c>
      <c r="B48" s="120"/>
      <c r="C48" s="120"/>
      <c r="D48" s="120"/>
      <c r="E48" s="120"/>
      <c r="F48" s="120"/>
      <c r="G48" s="120"/>
      <c r="Q48" s="125"/>
      <c r="X48" s="132"/>
      <c r="Z48" s="132"/>
      <c r="AL48" s="126"/>
      <c r="AN48" s="117">
        <f t="shared" si="5"/>
        <v>0</v>
      </c>
      <c r="AP48" s="117">
        <f t="shared" si="1"/>
        <v>120</v>
      </c>
      <c r="AR48" s="117">
        <f t="shared" si="2"/>
        <v>0</v>
      </c>
      <c r="AT48" s="117"/>
      <c r="AU48" s="117"/>
      <c r="AV48" s="117">
        <f t="shared" si="3"/>
        <v>0</v>
      </c>
    </row>
    <row r="49" spans="1:48" s="119" customFormat="1" ht="15" customHeight="1" hidden="1">
      <c r="A49" s="119">
        <f t="shared" si="0"/>
        <v>21</v>
      </c>
      <c r="B49" s="120"/>
      <c r="C49" s="120"/>
      <c r="D49" s="120"/>
      <c r="E49" s="120"/>
      <c r="F49" s="120"/>
      <c r="G49" s="120"/>
      <c r="Q49" s="125"/>
      <c r="X49" s="132"/>
      <c r="Z49" s="132"/>
      <c r="AL49" s="126"/>
      <c r="AN49" s="117">
        <f t="shared" si="5"/>
        <v>0</v>
      </c>
      <c r="AP49" s="117">
        <f t="shared" si="1"/>
        <v>120</v>
      </c>
      <c r="AR49" s="117">
        <f t="shared" si="2"/>
        <v>0</v>
      </c>
      <c r="AT49" s="117"/>
      <c r="AU49" s="117"/>
      <c r="AV49" s="117">
        <f t="shared" si="3"/>
        <v>0</v>
      </c>
    </row>
    <row r="50" spans="1:48" s="119" customFormat="1" ht="15" customHeight="1" hidden="1">
      <c r="A50" s="119">
        <f t="shared" si="0"/>
        <v>22</v>
      </c>
      <c r="B50" s="120"/>
      <c r="C50" s="120"/>
      <c r="D50" s="120"/>
      <c r="E50" s="120"/>
      <c r="F50" s="120"/>
      <c r="G50" s="120"/>
      <c r="Q50" s="125"/>
      <c r="X50" s="132"/>
      <c r="Z50" s="132"/>
      <c r="AL50" s="126"/>
      <c r="AM50" s="133"/>
      <c r="AN50" s="117">
        <f t="shared" si="5"/>
        <v>0</v>
      </c>
      <c r="AP50" s="117">
        <f t="shared" si="1"/>
        <v>120</v>
      </c>
      <c r="AR50" s="117">
        <f t="shared" si="2"/>
        <v>0</v>
      </c>
      <c r="AT50" s="117"/>
      <c r="AU50" s="117"/>
      <c r="AV50" s="117">
        <f t="shared" si="3"/>
        <v>0</v>
      </c>
    </row>
    <row r="51" spans="1:48" s="119" customFormat="1" ht="15" customHeight="1" hidden="1">
      <c r="A51" s="119">
        <f t="shared" si="0"/>
        <v>23</v>
      </c>
      <c r="B51" s="120"/>
      <c r="C51" s="120"/>
      <c r="D51" s="120"/>
      <c r="E51" s="120"/>
      <c r="F51" s="120"/>
      <c r="G51" s="120"/>
      <c r="Q51" s="125"/>
      <c r="X51" s="132"/>
      <c r="Z51" s="132"/>
      <c r="AL51" s="126"/>
      <c r="AN51" s="117">
        <f t="shared" si="5"/>
        <v>0</v>
      </c>
      <c r="AP51" s="117">
        <f t="shared" si="1"/>
        <v>120</v>
      </c>
      <c r="AR51" s="117">
        <f t="shared" si="2"/>
        <v>0</v>
      </c>
      <c r="AT51" s="117"/>
      <c r="AU51" s="117"/>
      <c r="AV51" s="117">
        <f t="shared" si="3"/>
        <v>0</v>
      </c>
    </row>
    <row r="52" spans="1:48" s="140" customFormat="1" ht="1.5" customHeight="1" hidden="1">
      <c r="A52" s="119">
        <f t="shared" si="0"/>
        <v>24</v>
      </c>
      <c r="B52" s="137"/>
      <c r="C52" s="137"/>
      <c r="D52" s="137"/>
      <c r="E52" s="137"/>
      <c r="F52" s="137"/>
      <c r="G52" s="137"/>
      <c r="H52" s="136"/>
      <c r="I52" s="136"/>
      <c r="J52" s="136"/>
      <c r="K52" s="136"/>
      <c r="L52" s="136"/>
      <c r="M52" s="136"/>
      <c r="N52" s="136"/>
      <c r="O52" s="136"/>
      <c r="P52" s="138"/>
      <c r="Q52" s="139"/>
      <c r="R52" s="136"/>
      <c r="S52" s="136"/>
      <c r="T52" s="136"/>
      <c r="U52" s="136"/>
      <c r="V52" s="136"/>
      <c r="W52" s="136"/>
      <c r="X52" s="138"/>
      <c r="Y52" s="136"/>
      <c r="Z52" s="138"/>
      <c r="AL52" s="126"/>
      <c r="AN52" s="141">
        <f t="shared" si="5"/>
        <v>0</v>
      </c>
      <c r="AP52" s="141">
        <f t="shared" si="1"/>
        <v>120</v>
      </c>
      <c r="AQ52" s="125"/>
      <c r="AR52" s="141">
        <f t="shared" si="2"/>
        <v>0</v>
      </c>
      <c r="AT52" s="141"/>
      <c r="AU52" s="117"/>
      <c r="AV52" s="141">
        <f t="shared" si="3"/>
        <v>0</v>
      </c>
    </row>
    <row r="53" spans="1:17" ht="15" customHeight="1" hidden="1">
      <c r="A53" s="119">
        <f t="shared" si="0"/>
        <v>25</v>
      </c>
      <c r="B53" s="84" t="s">
        <v>131</v>
      </c>
      <c r="F53" s="8"/>
      <c r="L53" s="101"/>
      <c r="M53" s="101"/>
      <c r="N53" s="101"/>
      <c r="O53" s="101"/>
      <c r="P53" s="101"/>
      <c r="Q53" s="99"/>
    </row>
    <row r="54" spans="1:48" s="56" customFormat="1" ht="15" customHeight="1" hidden="1">
      <c r="A54" s="119">
        <f t="shared" si="0"/>
        <v>26</v>
      </c>
      <c r="B54" s="85" t="s">
        <v>38</v>
      </c>
      <c r="J54" s="57"/>
      <c r="K54" s="57"/>
      <c r="L54" s="102"/>
      <c r="M54" s="57"/>
      <c r="N54" s="57"/>
      <c r="O54" s="57"/>
      <c r="P54" s="57"/>
      <c r="Q54" s="58"/>
      <c r="AC54" s="58"/>
      <c r="AD54" s="58"/>
      <c r="AE54" s="58"/>
      <c r="AF54" s="58"/>
      <c r="AG54" s="58"/>
      <c r="AH54" s="58"/>
      <c r="AI54" s="58"/>
      <c r="AJ54" s="58"/>
      <c r="AK54" s="57"/>
      <c r="AP54" s="57"/>
      <c r="AQ54" s="57"/>
      <c r="AR54" s="57"/>
      <c r="AS54" s="57"/>
      <c r="AT54" s="57"/>
      <c r="AU54" s="57"/>
      <c r="AV54" s="57"/>
    </row>
    <row r="55" spans="2:17" ht="15">
      <c r="B55" s="47">
        <f>COUNTA(B29:B53)-1</f>
        <v>16</v>
      </c>
      <c r="C55" s="46"/>
      <c r="F55" s="8"/>
      <c r="L55" s="91"/>
      <c r="M55" s="91"/>
      <c r="N55" s="91"/>
      <c r="O55" s="91"/>
      <c r="P55" s="91"/>
      <c r="Q55" s="44"/>
    </row>
    <row r="56" spans="2:40" ht="12.75">
      <c r="B56" s="19"/>
      <c r="C56" s="22" t="s">
        <v>40</v>
      </c>
      <c r="D56" s="22" t="s">
        <v>40</v>
      </c>
      <c r="E56" s="22"/>
      <c r="F56" s="22"/>
      <c r="J56" s="104">
        <f>COUNTIF(J28:J53,J26)</f>
        <v>13</v>
      </c>
      <c r="K56" s="104"/>
      <c r="L56" s="104">
        <f>COUNTIF(L28:L53,L26)</f>
        <v>4</v>
      </c>
      <c r="M56" s="23"/>
      <c r="N56" s="23">
        <f>COUNTIF(N28:N53,N26)</f>
        <v>0</v>
      </c>
      <c r="O56" s="23"/>
      <c r="P56" s="23">
        <f>COUNTIF(P28:P53,P26)</f>
        <v>0</v>
      </c>
      <c r="Q56" s="23">
        <f aca="true" t="shared" si="6" ref="Q56:AJ56">COUNTIF(Q29:Q53,Q26)</f>
        <v>12</v>
      </c>
      <c r="R56" s="23">
        <f t="shared" si="6"/>
        <v>0</v>
      </c>
      <c r="S56" s="23">
        <f t="shared" si="6"/>
        <v>11</v>
      </c>
      <c r="T56" s="23">
        <f t="shared" si="6"/>
        <v>6</v>
      </c>
      <c r="U56" s="23">
        <f t="shared" si="6"/>
        <v>12</v>
      </c>
      <c r="V56" s="23">
        <f t="shared" si="6"/>
        <v>8</v>
      </c>
      <c r="W56" s="23">
        <f t="shared" si="6"/>
        <v>1</v>
      </c>
      <c r="X56" s="24">
        <f t="shared" si="6"/>
        <v>1</v>
      </c>
      <c r="Y56" s="149">
        <f t="shared" si="6"/>
        <v>0</v>
      </c>
      <c r="Z56" s="23">
        <f t="shared" si="6"/>
        <v>0</v>
      </c>
      <c r="AA56" s="23">
        <f t="shared" si="6"/>
        <v>0</v>
      </c>
      <c r="AB56" s="23">
        <f t="shared" si="6"/>
        <v>0</v>
      </c>
      <c r="AC56" s="23">
        <f t="shared" si="6"/>
        <v>0</v>
      </c>
      <c r="AD56" s="23">
        <f t="shared" si="6"/>
        <v>0</v>
      </c>
      <c r="AE56" s="23">
        <f t="shared" si="6"/>
        <v>0</v>
      </c>
      <c r="AF56" s="23">
        <f t="shared" si="6"/>
        <v>0</v>
      </c>
      <c r="AG56" s="23">
        <f t="shared" si="6"/>
        <v>0</v>
      </c>
      <c r="AH56" s="23">
        <f t="shared" si="6"/>
        <v>0</v>
      </c>
      <c r="AI56" s="23">
        <f t="shared" si="6"/>
        <v>0</v>
      </c>
      <c r="AJ56" s="23">
        <f t="shared" si="6"/>
        <v>0</v>
      </c>
      <c r="AK56" s="24">
        <f>COUNTIF(AK29:AK53,L26)</f>
        <v>0</v>
      </c>
      <c r="AL56" s="24">
        <f>COUNTIF(AL29:AL53,M26)</f>
        <v>0</v>
      </c>
      <c r="AM56" s="25"/>
      <c r="AN56" s="25"/>
    </row>
    <row r="57" spans="2:40" ht="12.75">
      <c r="B57" s="19"/>
      <c r="C57" s="22" t="s">
        <v>41</v>
      </c>
      <c r="D57" s="22" t="s">
        <v>41</v>
      </c>
      <c r="E57" s="22"/>
      <c r="F57" s="22"/>
      <c r="J57" s="105">
        <f>COUNTA(J28:J53)</f>
        <v>15</v>
      </c>
      <c r="K57" s="105"/>
      <c r="L57" s="105">
        <f>COUNTA(L28:L53)</f>
        <v>15</v>
      </c>
      <c r="M57" s="26"/>
      <c r="N57" s="26">
        <f>COUNTA(N28:N53)</f>
        <v>0</v>
      </c>
      <c r="O57" s="26"/>
      <c r="P57" s="26">
        <f>COUNTA(P28:P53)</f>
        <v>0</v>
      </c>
      <c r="Q57" s="26">
        <f aca="true" t="shared" si="7" ref="Q57:AL57">COUNTA(Q29:Q53)</f>
        <v>16</v>
      </c>
      <c r="R57" s="26">
        <f t="shared" si="7"/>
        <v>16</v>
      </c>
      <c r="S57" s="26">
        <f t="shared" si="7"/>
        <v>16</v>
      </c>
      <c r="T57" s="26">
        <f t="shared" si="7"/>
        <v>16</v>
      </c>
      <c r="U57" s="26">
        <f t="shared" si="7"/>
        <v>16</v>
      </c>
      <c r="V57" s="26">
        <f t="shared" si="7"/>
        <v>16</v>
      </c>
      <c r="W57" s="26">
        <f t="shared" si="7"/>
        <v>16</v>
      </c>
      <c r="X57" s="27">
        <f t="shared" si="7"/>
        <v>16</v>
      </c>
      <c r="Y57" s="25">
        <f t="shared" si="7"/>
        <v>0</v>
      </c>
      <c r="Z57" s="26">
        <f t="shared" si="7"/>
        <v>0</v>
      </c>
      <c r="AA57" s="26">
        <f t="shared" si="7"/>
        <v>0</v>
      </c>
      <c r="AB57" s="26">
        <f t="shared" si="7"/>
        <v>0</v>
      </c>
      <c r="AC57" s="25">
        <f t="shared" si="7"/>
        <v>0</v>
      </c>
      <c r="AD57" s="25">
        <f t="shared" si="7"/>
        <v>0</v>
      </c>
      <c r="AE57" s="25">
        <f t="shared" si="7"/>
        <v>0</v>
      </c>
      <c r="AF57" s="25">
        <f t="shared" si="7"/>
        <v>0</v>
      </c>
      <c r="AG57" s="25">
        <f t="shared" si="7"/>
        <v>0</v>
      </c>
      <c r="AH57" s="25">
        <f t="shared" si="7"/>
        <v>0</v>
      </c>
      <c r="AI57" s="25">
        <f t="shared" si="7"/>
        <v>0</v>
      </c>
      <c r="AJ57" s="25">
        <f t="shared" si="7"/>
        <v>0</v>
      </c>
      <c r="AK57" s="27">
        <f t="shared" si="7"/>
        <v>0</v>
      </c>
      <c r="AL57" s="27">
        <f t="shared" si="7"/>
        <v>0</v>
      </c>
      <c r="AM57" s="25"/>
      <c r="AN57" s="25"/>
    </row>
    <row r="58" spans="2:40" ht="12.75">
      <c r="B58" s="19"/>
      <c r="C58" s="87" t="s">
        <v>42</v>
      </c>
      <c r="D58" s="87" t="s">
        <v>42</v>
      </c>
      <c r="E58" s="16"/>
      <c r="F58" s="16"/>
      <c r="J58" s="165">
        <f>100*(J57-J56)/J57</f>
        <v>13.333333333333334</v>
      </c>
      <c r="K58" s="165"/>
      <c r="L58" s="165">
        <f>100*(L57-L56)/L57</f>
        <v>73.33333333333333</v>
      </c>
      <c r="M58" s="166"/>
      <c r="N58" s="166" t="e">
        <f>100*(N57-N56)/N57</f>
        <v>#DIV/0!</v>
      </c>
      <c r="O58" s="166"/>
      <c r="P58" s="166" t="e">
        <f aca="true" t="shared" si="8" ref="P58:AL58">100*(P57-P56)/P57</f>
        <v>#DIV/0!</v>
      </c>
      <c r="Q58" s="166">
        <f t="shared" si="8"/>
        <v>25</v>
      </c>
      <c r="R58" s="166">
        <f t="shared" si="8"/>
        <v>100</v>
      </c>
      <c r="S58" s="166">
        <f t="shared" si="8"/>
        <v>31.25</v>
      </c>
      <c r="T58" s="166">
        <f t="shared" si="8"/>
        <v>62.5</v>
      </c>
      <c r="U58" s="166">
        <f t="shared" si="8"/>
        <v>25</v>
      </c>
      <c r="V58" s="166">
        <f t="shared" si="8"/>
        <v>50</v>
      </c>
      <c r="W58" s="166">
        <f t="shared" si="8"/>
        <v>93.75</v>
      </c>
      <c r="X58" s="167">
        <f t="shared" si="8"/>
        <v>93.75</v>
      </c>
      <c r="Y58" s="150" t="e">
        <f t="shared" si="8"/>
        <v>#DIV/0!</v>
      </c>
      <c r="Z58" s="28" t="e">
        <f t="shared" si="8"/>
        <v>#DIV/0!</v>
      </c>
      <c r="AA58" s="28" t="e">
        <f t="shared" si="8"/>
        <v>#DIV/0!</v>
      </c>
      <c r="AB58" s="28" t="e">
        <f t="shared" si="8"/>
        <v>#DIV/0!</v>
      </c>
      <c r="AC58" s="28" t="e">
        <f t="shared" si="8"/>
        <v>#DIV/0!</v>
      </c>
      <c r="AD58" s="28" t="e">
        <f t="shared" si="8"/>
        <v>#DIV/0!</v>
      </c>
      <c r="AE58" s="28" t="e">
        <f t="shared" si="8"/>
        <v>#DIV/0!</v>
      </c>
      <c r="AF58" s="28" t="e">
        <f t="shared" si="8"/>
        <v>#DIV/0!</v>
      </c>
      <c r="AG58" s="28" t="e">
        <f t="shared" si="8"/>
        <v>#DIV/0!</v>
      </c>
      <c r="AH58" s="28" t="e">
        <f t="shared" si="8"/>
        <v>#DIV/0!</v>
      </c>
      <c r="AI58" s="28" t="e">
        <f t="shared" si="8"/>
        <v>#DIV/0!</v>
      </c>
      <c r="AJ58" s="28" t="e">
        <f t="shared" si="8"/>
        <v>#DIV/0!</v>
      </c>
      <c r="AK58" s="29" t="e">
        <f t="shared" si="8"/>
        <v>#DIV/0!</v>
      </c>
      <c r="AL58" s="29" t="e">
        <f t="shared" si="8"/>
        <v>#DIV/0!</v>
      </c>
      <c r="AM58" s="30"/>
      <c r="AN58" s="30"/>
    </row>
    <row r="59" spans="2:40" ht="12.75">
      <c r="B59" s="19"/>
      <c r="D59" s="16"/>
      <c r="E59" s="16"/>
      <c r="F59" s="16"/>
      <c r="J59" s="106"/>
      <c r="K59" s="106"/>
      <c r="L59" s="106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</row>
    <row r="60" spans="2:48" s="56" customFormat="1" ht="15.75">
      <c r="B60" s="85" t="s">
        <v>43</v>
      </c>
      <c r="J60" s="57"/>
      <c r="K60" s="57"/>
      <c r="L60" s="57"/>
      <c r="M60" s="57"/>
      <c r="N60" s="57"/>
      <c r="O60" s="57"/>
      <c r="P60" s="57"/>
      <c r="Q60" s="58"/>
      <c r="AC60" s="58"/>
      <c r="AD60" s="58"/>
      <c r="AE60" s="58"/>
      <c r="AF60" s="58"/>
      <c r="AG60" s="58"/>
      <c r="AH60" s="58"/>
      <c r="AI60" s="58"/>
      <c r="AJ60" s="58"/>
      <c r="AK60" s="57"/>
      <c r="AP60" s="57"/>
      <c r="AQ60" s="57"/>
      <c r="AR60" s="57"/>
      <c r="AS60" s="57"/>
      <c r="AT60" s="57"/>
      <c r="AU60" s="57"/>
      <c r="AV60" s="57"/>
    </row>
    <row r="61" spans="2:37" ht="12.75">
      <c r="B61" s="32"/>
      <c r="J61" s="107"/>
      <c r="K61" s="107"/>
      <c r="L61" s="107"/>
      <c r="M61" s="4"/>
      <c r="N61" s="4"/>
      <c r="O61" s="4"/>
      <c r="P61" s="4"/>
      <c r="Q61" s="4"/>
      <c r="AC61" s="4"/>
      <c r="AD61" s="4"/>
      <c r="AE61" s="4"/>
      <c r="AF61" s="4"/>
      <c r="AG61" s="4"/>
      <c r="AH61" s="4"/>
      <c r="AI61" s="4"/>
      <c r="AJ61" s="4"/>
      <c r="AK61" s="31"/>
    </row>
    <row r="62" spans="2:37" ht="12.75">
      <c r="B62" s="61" t="s">
        <v>44</v>
      </c>
      <c r="J62" s="107"/>
      <c r="K62" s="107"/>
      <c r="L62" s="107"/>
      <c r="M62" s="4"/>
      <c r="N62" s="4"/>
      <c r="O62" s="4"/>
      <c r="P62" s="4"/>
      <c r="Q62" s="4"/>
      <c r="AC62" s="4"/>
      <c r="AD62" s="4"/>
      <c r="AE62" s="4"/>
      <c r="AF62" s="4"/>
      <c r="AG62" s="4"/>
      <c r="AH62" s="4"/>
      <c r="AI62" s="4"/>
      <c r="AJ62" s="4"/>
      <c r="AK62" s="31"/>
    </row>
    <row r="63" spans="2:17" ht="12.75">
      <c r="B63" s="86" t="s">
        <v>45</v>
      </c>
      <c r="P63" s="5"/>
      <c r="Q63" s="8"/>
    </row>
    <row r="64" ht="12.75">
      <c r="Q64" s="8"/>
    </row>
    <row r="65" ht="12.75">
      <c r="Q65" s="8"/>
    </row>
    <row r="66" ht="12.75">
      <c r="Q66" s="8"/>
    </row>
    <row r="67" ht="12.75">
      <c r="Q67" s="8"/>
    </row>
    <row r="68" ht="12.75">
      <c r="Q68" s="8"/>
    </row>
    <row r="69" ht="12.75">
      <c r="Q69" s="8"/>
    </row>
    <row r="70" ht="12.75">
      <c r="Q70" s="8"/>
    </row>
    <row r="71" ht="12.75">
      <c r="Q71" s="8"/>
    </row>
    <row r="72" ht="12.75">
      <c r="Q72" s="8"/>
    </row>
    <row r="73" ht="12.75">
      <c r="Q73" s="8"/>
    </row>
    <row r="74" ht="12.75">
      <c r="Q74" s="8"/>
    </row>
    <row r="75" ht="12.75">
      <c r="Q75" s="8"/>
    </row>
    <row r="76" ht="12.75">
      <c r="Q76" s="8"/>
    </row>
    <row r="77" ht="12.75">
      <c r="Q77" s="8"/>
    </row>
    <row r="78" ht="12.75">
      <c r="Q78" s="8"/>
    </row>
    <row r="79" ht="12.75">
      <c r="Q79" s="8"/>
    </row>
    <row r="80" ht="12.75">
      <c r="Q80" s="8"/>
    </row>
    <row r="81" ht="12.75">
      <c r="Q81" s="8"/>
    </row>
    <row r="82" ht="12.75">
      <c r="Q82" s="8"/>
    </row>
    <row r="83" ht="12.75">
      <c r="Q83" s="8"/>
    </row>
    <row r="84" ht="12.75">
      <c r="Q84" s="8"/>
    </row>
    <row r="85" ht="12.75">
      <c r="Q85" s="8"/>
    </row>
    <row r="86" ht="12.75">
      <c r="Q86" s="8"/>
    </row>
    <row r="87" ht="12.75">
      <c r="Q87" s="8"/>
    </row>
    <row r="88" ht="12.75">
      <c r="Q88" s="8"/>
    </row>
    <row r="89" ht="12.75">
      <c r="Q89" s="8"/>
    </row>
    <row r="90" ht="12.75">
      <c r="Q90" s="8"/>
    </row>
    <row r="91" ht="12.75">
      <c r="Q91" s="8"/>
    </row>
    <row r="92" ht="12.75">
      <c r="Q92" s="8"/>
    </row>
    <row r="93" ht="12.75">
      <c r="Q93" s="8"/>
    </row>
    <row r="94" ht="12.75">
      <c r="Q94" s="8"/>
    </row>
    <row r="95" ht="12.75">
      <c r="Q95" s="8"/>
    </row>
    <row r="96" ht="12.75">
      <c r="Q96" s="8"/>
    </row>
    <row r="97" ht="12.75">
      <c r="Q97" s="8"/>
    </row>
    <row r="98" ht="12.75">
      <c r="Q98" s="8"/>
    </row>
    <row r="99" ht="12.75">
      <c r="Q99" s="8"/>
    </row>
    <row r="100" ht="12.75">
      <c r="Q100" s="8"/>
    </row>
    <row r="101" ht="12.75">
      <c r="Q101" s="8"/>
    </row>
    <row r="102" ht="12.75">
      <c r="Q102" s="8"/>
    </row>
    <row r="103" ht="12.75">
      <c r="Q103" s="8"/>
    </row>
    <row r="104" ht="12.75">
      <c r="Q104" s="8"/>
    </row>
    <row r="105" ht="12.75">
      <c r="Q105" s="8"/>
    </row>
  </sheetData>
  <sheetProtection/>
  <mergeCells count="7">
    <mergeCell ref="A21:AV21"/>
    <mergeCell ref="B25:C25"/>
    <mergeCell ref="AN23:AN27"/>
    <mergeCell ref="AP23:AP27"/>
    <mergeCell ref="AR23:AR27"/>
    <mergeCell ref="AT23:AT27"/>
    <mergeCell ref="AV23:AV27"/>
  </mergeCells>
  <conditionalFormatting sqref="AK44:AK47 AL44:AL52 P44:AJ52 P29:AL39 P40:Z40 P41:AL43 N29:N52 J29:J52 L29:L52">
    <cfRule type="cellIs" priority="1" dxfId="0" operator="notEqual" stopIfTrue="1">
      <formula>J$26</formula>
    </cfRule>
  </conditionalFormatting>
  <conditionalFormatting sqref="K37 M37 O37">
    <cfRule type="cellIs" priority="2" dxfId="3" operator="notEqual" stopIfTrue="1">
      <formula>K$26</formula>
    </cfRule>
  </conditionalFormatting>
  <conditionalFormatting sqref="AK48:AK52">
    <cfRule type="cellIs" priority="3" dxfId="0" operator="notEqual" stopIfTrue="1">
      <formula>L$26</formula>
    </cfRule>
  </conditionalFormatting>
  <conditionalFormatting sqref="K48:K52 M48:M51 O48:O51">
    <cfRule type="cellIs" priority="4" dxfId="0" operator="notEqual" stopIfTrue="1">
      <formula>#REF!</formula>
    </cfRule>
  </conditionalFormatting>
  <printOptions gridLines="1"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11"/>
  <sheetViews>
    <sheetView tabSelected="1" zoomScalePageLayoutView="0" workbookViewId="0" topLeftCell="B23">
      <selection activeCell="B23" sqref="B23"/>
    </sheetView>
  </sheetViews>
  <sheetFormatPr defaultColWidth="9.140625" defaultRowHeight="12.75"/>
  <cols>
    <col min="1" max="1" width="2.8515625" style="0" customWidth="1"/>
    <col min="2" max="2" width="35.00390625" style="0" customWidth="1"/>
    <col min="3" max="3" width="20.140625" style="0" customWidth="1"/>
    <col min="4" max="4" width="10.421875" style="0" hidden="1" customWidth="1"/>
    <col min="5" max="5" width="12.00390625" style="0" hidden="1" customWidth="1"/>
    <col min="6" max="6" width="0.13671875" style="0" customWidth="1"/>
    <col min="7" max="7" width="11.421875" style="0" customWidth="1"/>
    <col min="8" max="8" width="8.421875" style="0" hidden="1" customWidth="1"/>
    <col min="9" max="9" width="6.8515625" style="0" customWidth="1"/>
    <col min="10" max="10" width="4.57421875" style="2" customWidth="1"/>
    <col min="11" max="11" width="6.421875" style="2" hidden="1" customWidth="1"/>
    <col min="12" max="12" width="4.57421875" style="2" customWidth="1"/>
    <col min="13" max="13" width="0.13671875" style="2" customWidth="1"/>
    <col min="14" max="14" width="4.57421875" style="2" hidden="1" customWidth="1"/>
    <col min="15" max="15" width="6.421875" style="2" hidden="1" customWidth="1"/>
    <col min="16" max="16" width="0.5625" style="2" hidden="1" customWidth="1"/>
    <col min="17" max="17" width="3.7109375" style="3" customWidth="1"/>
    <col min="18" max="24" width="3.7109375" style="0" customWidth="1"/>
    <col min="25" max="28" width="3.7109375" style="0" hidden="1" customWidth="1"/>
    <col min="29" max="36" width="3.7109375" style="8" hidden="1" customWidth="1"/>
    <col min="37" max="37" width="3.7109375" style="2" hidden="1" customWidth="1"/>
    <col min="38" max="38" width="0.2890625" style="0" hidden="1" customWidth="1"/>
    <col min="39" max="39" width="1.7109375" style="0" customWidth="1"/>
    <col min="40" max="40" width="5.7109375" style="0" customWidth="1"/>
    <col min="41" max="41" width="1.7109375" style="0" customWidth="1"/>
    <col min="42" max="42" width="5.7109375" style="2" customWidth="1"/>
    <col min="43" max="43" width="1.7109375" style="2" customWidth="1"/>
    <col min="44" max="44" width="3.8515625" style="2" customWidth="1"/>
    <col min="45" max="45" width="1.7109375" style="2" customWidth="1"/>
    <col min="46" max="46" width="5.7109375" style="2" customWidth="1"/>
    <col min="47" max="47" width="1.7109375" style="2" customWidth="1"/>
    <col min="48" max="48" width="5.7109375" style="2" customWidth="1"/>
  </cols>
  <sheetData>
    <row r="1" ht="12.75" customHeight="1" hidden="1">
      <c r="Q1" s="8"/>
    </row>
    <row r="2" spans="2:17" ht="15.75" customHeight="1" hidden="1">
      <c r="B2" s="70" t="s">
        <v>46</v>
      </c>
      <c r="Q2" s="8"/>
    </row>
    <row r="3" spans="2:17" ht="15.75" customHeight="1" hidden="1">
      <c r="B3" s="70" t="s">
        <v>10</v>
      </c>
      <c r="Q3" s="8"/>
    </row>
    <row r="4" spans="2:17" ht="15.75" customHeight="1" hidden="1">
      <c r="B4" s="70" t="s">
        <v>11</v>
      </c>
      <c r="Q4" s="8"/>
    </row>
    <row r="5" spans="2:26" ht="15.75" customHeight="1" hidden="1">
      <c r="B5" s="71" t="s">
        <v>12</v>
      </c>
      <c r="C5" s="77">
        <v>4</v>
      </c>
      <c r="D5" s="75" t="s">
        <v>9</v>
      </c>
      <c r="I5" s="72" t="s">
        <v>14</v>
      </c>
      <c r="Q5" s="8"/>
      <c r="Z5" s="72"/>
    </row>
    <row r="6" spans="2:17" ht="13.5" customHeight="1" hidden="1">
      <c r="B6" s="71" t="s">
        <v>6</v>
      </c>
      <c r="C6" s="77">
        <v>60</v>
      </c>
      <c r="D6" s="73" t="s">
        <v>7</v>
      </c>
      <c r="Q6" s="8"/>
    </row>
    <row r="7" spans="2:17" ht="13.5" customHeight="1" hidden="1">
      <c r="B7" s="74" t="s">
        <v>2</v>
      </c>
      <c r="C7" s="78">
        <v>60</v>
      </c>
      <c r="D7" s="73" t="s">
        <v>5</v>
      </c>
      <c r="Q7" s="8"/>
    </row>
    <row r="8" spans="2:17" ht="12" customHeight="1" hidden="1">
      <c r="B8" s="74" t="s">
        <v>3</v>
      </c>
      <c r="C8" s="78">
        <f>IF(C$4&gt;1,60,0)</f>
        <v>0</v>
      </c>
      <c r="D8" s="73" t="s">
        <v>5</v>
      </c>
      <c r="Q8" s="8"/>
    </row>
    <row r="9" spans="2:17" ht="15.75" customHeight="1" hidden="1">
      <c r="B9" s="74" t="s">
        <v>4</v>
      </c>
      <c r="C9" s="78">
        <f>IF(C$4&gt;2,60,0)</f>
        <v>0</v>
      </c>
      <c r="D9" s="73" t="s">
        <v>5</v>
      </c>
      <c r="Q9" s="8"/>
    </row>
    <row r="10" spans="2:17" ht="13.5" customHeight="1" hidden="1">
      <c r="B10" s="74" t="s">
        <v>13</v>
      </c>
      <c r="C10" s="79">
        <f>IF(C$4&gt;3,60,0)</f>
        <v>0</v>
      </c>
      <c r="D10" s="73" t="s">
        <v>16</v>
      </c>
      <c r="I10" s="72" t="s">
        <v>15</v>
      </c>
      <c r="Q10" s="8"/>
    </row>
    <row r="11" spans="2:17" ht="17.25" customHeight="1" hidden="1">
      <c r="B11" s="21"/>
      <c r="Q11" s="8"/>
    </row>
    <row r="12" spans="2:17" ht="15.75" customHeight="1" hidden="1">
      <c r="B12" s="76" t="s">
        <v>124</v>
      </c>
      <c r="Q12" s="8"/>
    </row>
    <row r="13" spans="2:17" ht="12.75" customHeight="1" hidden="1">
      <c r="B13" s="21"/>
      <c r="Q13" s="8"/>
    </row>
    <row r="14" spans="2:17" ht="17.25" customHeight="1" hidden="1">
      <c r="B14" s="76" t="s">
        <v>127</v>
      </c>
      <c r="Q14" s="8"/>
    </row>
    <row r="15" spans="2:17" ht="17.25" customHeight="1" hidden="1">
      <c r="B15" s="80" t="s">
        <v>17</v>
      </c>
      <c r="Q15" s="8"/>
    </row>
    <row r="16" spans="2:17" ht="17.25" customHeight="1" hidden="1">
      <c r="B16" s="81" t="s">
        <v>18</v>
      </c>
      <c r="F16" s="72" t="s">
        <v>19</v>
      </c>
      <c r="Q16" s="8"/>
    </row>
    <row r="17" spans="2:17" ht="12.75" customHeight="1" hidden="1">
      <c r="B17" s="21"/>
      <c r="Q17" s="8"/>
    </row>
    <row r="18" ht="24.75" customHeight="1" hidden="1">
      <c r="Q18" s="8"/>
    </row>
    <row r="19" spans="2:48" s="56" customFormat="1" ht="25.5" customHeight="1" hidden="1">
      <c r="B19" s="85" t="s">
        <v>126</v>
      </c>
      <c r="J19" s="57"/>
      <c r="K19" s="57"/>
      <c r="L19" s="57"/>
      <c r="M19" s="57"/>
      <c r="N19" s="57"/>
      <c r="O19" s="57"/>
      <c r="P19" s="57"/>
      <c r="Q19" s="58"/>
      <c r="AC19" s="58"/>
      <c r="AD19" s="58"/>
      <c r="AE19" s="58"/>
      <c r="AF19" s="58"/>
      <c r="AG19" s="58"/>
      <c r="AH19" s="58"/>
      <c r="AI19" s="58"/>
      <c r="AJ19" s="58"/>
      <c r="AK19" s="57"/>
      <c r="AP19" s="57"/>
      <c r="AQ19" s="57"/>
      <c r="AR19" s="57"/>
      <c r="AS19" s="57"/>
      <c r="AT19" s="57"/>
      <c r="AU19" s="57"/>
      <c r="AV19" s="57"/>
    </row>
    <row r="20" ht="27.75" customHeight="1">
      <c r="Q20" s="8"/>
    </row>
    <row r="21" spans="1:48" ht="45" customHeight="1">
      <c r="A21" s="177" t="s">
        <v>176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</row>
    <row r="22" spans="3:27" ht="21.75" customHeight="1">
      <c r="C22" s="7"/>
      <c r="D22" s="55"/>
      <c r="E22" s="6"/>
      <c r="F22" s="6"/>
      <c r="G22" s="6"/>
      <c r="H22" s="6"/>
      <c r="I22" s="6"/>
      <c r="J22" s="103"/>
      <c r="K22" s="103"/>
      <c r="L22" s="103"/>
      <c r="M22" s="6"/>
      <c r="N22" s="6"/>
      <c r="O22" s="6"/>
      <c r="P22" s="6"/>
      <c r="Q22" s="9"/>
      <c r="S22" s="6"/>
      <c r="T22" s="7"/>
      <c r="AA22" s="6"/>
    </row>
    <row r="23" spans="2:48" ht="25.5" customHeight="1">
      <c r="B23" s="155" t="s">
        <v>178</v>
      </c>
      <c r="G23" s="8"/>
      <c r="H23" s="11"/>
      <c r="I23" s="11"/>
      <c r="J23" s="5"/>
      <c r="K23" s="5"/>
      <c r="L23" s="5"/>
      <c r="M23" s="11"/>
      <c r="N23" s="11"/>
      <c r="O23" s="11"/>
      <c r="P23" s="11"/>
      <c r="Q23" s="52"/>
      <c r="R23" s="52"/>
      <c r="S23" s="53"/>
      <c r="T23" s="53"/>
      <c r="U23" s="53"/>
      <c r="V23" s="53"/>
      <c r="W23" s="53"/>
      <c r="X23" s="53"/>
      <c r="Y23" s="53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8"/>
      <c r="AM23" s="8"/>
      <c r="AN23" s="180" t="s">
        <v>135</v>
      </c>
      <c r="AP23" s="183" t="s">
        <v>136</v>
      </c>
      <c r="AQ23" s="94"/>
      <c r="AR23" s="186" t="s">
        <v>34</v>
      </c>
      <c r="AS23" s="96"/>
      <c r="AT23" s="189" t="s">
        <v>137</v>
      </c>
      <c r="AU23" s="96"/>
      <c r="AV23" s="189" t="s">
        <v>138</v>
      </c>
    </row>
    <row r="24" spans="2:48" ht="15.75" customHeight="1">
      <c r="B24" s="12"/>
      <c r="C24" s="12"/>
      <c r="D24" s="13"/>
      <c r="E24" s="13"/>
      <c r="F24" s="13"/>
      <c r="G24" s="13"/>
      <c r="H24" s="14"/>
      <c r="I24" s="14"/>
      <c r="J24" s="59"/>
      <c r="K24" s="59"/>
      <c r="L24" s="59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81"/>
      <c r="AP24" s="184"/>
      <c r="AQ24" s="95"/>
      <c r="AR24" s="187"/>
      <c r="AS24" s="5"/>
      <c r="AT24" s="190"/>
      <c r="AU24" s="5"/>
      <c r="AV24" s="190"/>
    </row>
    <row r="25" spans="2:48" ht="15" customHeight="1">
      <c r="B25" s="179" t="s">
        <v>177</v>
      </c>
      <c r="C25" s="179"/>
      <c r="D25" s="5"/>
      <c r="E25" s="5"/>
      <c r="F25" s="5"/>
      <c r="G25" s="5"/>
      <c r="H25" s="8"/>
      <c r="I25" s="8"/>
      <c r="Q25" s="50"/>
      <c r="R25" s="16"/>
      <c r="AN25" s="181"/>
      <c r="AP25" s="184"/>
      <c r="AQ25" s="95"/>
      <c r="AR25" s="187"/>
      <c r="AS25" s="5"/>
      <c r="AT25" s="190"/>
      <c r="AU25" s="5"/>
      <c r="AV25" s="190"/>
    </row>
    <row r="26" spans="9:48" ht="12.75">
      <c r="I26" s="83" t="s">
        <v>28</v>
      </c>
      <c r="J26" s="144" t="s">
        <v>141</v>
      </c>
      <c r="K26" s="145" t="s">
        <v>28</v>
      </c>
      <c r="L26" s="144" t="s">
        <v>142</v>
      </c>
      <c r="M26" s="83" t="s">
        <v>28</v>
      </c>
      <c r="N26" s="17" t="s">
        <v>8</v>
      </c>
      <c r="O26" s="83" t="s">
        <v>28</v>
      </c>
      <c r="P26" s="17" t="s">
        <v>8</v>
      </c>
      <c r="Q26" s="146" t="s">
        <v>153</v>
      </c>
      <c r="R26" s="147" t="s">
        <v>142</v>
      </c>
      <c r="S26" s="147" t="s">
        <v>158</v>
      </c>
      <c r="T26" s="147" t="s">
        <v>158</v>
      </c>
      <c r="U26" s="147" t="s">
        <v>158</v>
      </c>
      <c r="V26" s="147" t="s">
        <v>161</v>
      </c>
      <c r="W26" s="147" t="s">
        <v>142</v>
      </c>
      <c r="X26" s="148" t="s">
        <v>142</v>
      </c>
      <c r="Y26" s="147" t="s">
        <v>8</v>
      </c>
      <c r="Z26" s="148" t="s">
        <v>8</v>
      </c>
      <c r="AA26" s="59" t="s">
        <v>8</v>
      </c>
      <c r="AB26" s="59" t="s">
        <v>8</v>
      </c>
      <c r="AC26" s="59" t="s">
        <v>8</v>
      </c>
      <c r="AD26" s="59" t="s">
        <v>8</v>
      </c>
      <c r="AE26" s="59" t="s">
        <v>8</v>
      </c>
      <c r="AF26" s="59" t="s">
        <v>8</v>
      </c>
      <c r="AG26" s="59" t="s">
        <v>8</v>
      </c>
      <c r="AH26" s="59" t="s">
        <v>8</v>
      </c>
      <c r="AI26" s="59" t="s">
        <v>8</v>
      </c>
      <c r="AJ26" s="59" t="s">
        <v>8</v>
      </c>
      <c r="AK26" s="59" t="s">
        <v>8</v>
      </c>
      <c r="AL26" s="68" t="s">
        <v>8</v>
      </c>
      <c r="AM26" s="68"/>
      <c r="AN26" s="181"/>
      <c r="AP26" s="184"/>
      <c r="AQ26" s="95"/>
      <c r="AR26" s="187"/>
      <c r="AS26" s="5"/>
      <c r="AT26" s="190"/>
      <c r="AU26" s="5"/>
      <c r="AV26" s="190"/>
    </row>
    <row r="27" spans="1:48" s="118" customFormat="1" ht="17.25" customHeight="1" thickBot="1">
      <c r="A27" s="108"/>
      <c r="B27" s="108" t="s">
        <v>166</v>
      </c>
      <c r="C27" s="108" t="s">
        <v>140</v>
      </c>
      <c r="D27" s="108" t="s">
        <v>134</v>
      </c>
      <c r="E27" s="108" t="s">
        <v>132</v>
      </c>
      <c r="F27" s="108" t="s">
        <v>47</v>
      </c>
      <c r="G27" s="108" t="s">
        <v>37</v>
      </c>
      <c r="H27" s="109"/>
      <c r="I27" s="110" t="s">
        <v>164</v>
      </c>
      <c r="J27" s="110" t="s">
        <v>29</v>
      </c>
      <c r="K27" s="110" t="s">
        <v>129</v>
      </c>
      <c r="L27" s="110" t="s">
        <v>30</v>
      </c>
      <c r="M27" s="110" t="s">
        <v>130</v>
      </c>
      <c r="N27" s="110" t="s">
        <v>31</v>
      </c>
      <c r="O27" s="110" t="s">
        <v>13</v>
      </c>
      <c r="P27" s="110" t="s">
        <v>32</v>
      </c>
      <c r="Q27" s="111">
        <v>1</v>
      </c>
      <c r="R27" s="110">
        <v>2</v>
      </c>
      <c r="S27" s="110">
        <v>3</v>
      </c>
      <c r="T27" s="110">
        <v>4</v>
      </c>
      <c r="U27" s="110">
        <v>5</v>
      </c>
      <c r="V27" s="110">
        <v>6</v>
      </c>
      <c r="W27" s="110">
        <v>7</v>
      </c>
      <c r="X27" s="112">
        <v>8</v>
      </c>
      <c r="Y27" s="110">
        <v>9</v>
      </c>
      <c r="Z27" s="112">
        <v>10</v>
      </c>
      <c r="AA27" s="110">
        <v>11</v>
      </c>
      <c r="AB27" s="110">
        <v>12</v>
      </c>
      <c r="AC27" s="110">
        <v>13</v>
      </c>
      <c r="AD27" s="110">
        <v>14</v>
      </c>
      <c r="AE27" s="110">
        <v>15</v>
      </c>
      <c r="AF27" s="110">
        <v>16</v>
      </c>
      <c r="AG27" s="110">
        <v>17</v>
      </c>
      <c r="AH27" s="110">
        <v>18</v>
      </c>
      <c r="AI27" s="110">
        <v>19</v>
      </c>
      <c r="AJ27" s="110">
        <v>20</v>
      </c>
      <c r="AK27" s="110">
        <v>21</v>
      </c>
      <c r="AL27" s="113">
        <v>22</v>
      </c>
      <c r="AM27" s="114"/>
      <c r="AN27" s="182"/>
      <c r="AO27" s="115"/>
      <c r="AP27" s="185"/>
      <c r="AQ27" s="116"/>
      <c r="AR27" s="188"/>
      <c r="AS27" s="117"/>
      <c r="AT27" s="191"/>
      <c r="AU27" s="117"/>
      <c r="AV27" s="191"/>
    </row>
    <row r="28" spans="1:48" ht="4.5" customHeight="1" thickTop="1">
      <c r="A28">
        <v>0</v>
      </c>
      <c r="X28" s="100"/>
      <c r="Z28" s="100"/>
      <c r="AN28" s="98"/>
      <c r="AP28" s="97"/>
      <c r="AR28" s="97"/>
      <c r="AT28" s="97"/>
      <c r="AU28" s="97"/>
      <c r="AV28" s="97"/>
    </row>
    <row r="29" spans="1:48" s="119" customFormat="1" ht="15.75">
      <c r="A29" s="119">
        <f>A28+1</f>
        <v>1</v>
      </c>
      <c r="B29" s="142" t="s">
        <v>143</v>
      </c>
      <c r="C29" s="142" t="s">
        <v>167</v>
      </c>
      <c r="D29" s="130"/>
      <c r="E29" s="130"/>
      <c r="F29" s="130"/>
      <c r="G29" s="130"/>
      <c r="I29" s="140">
        <v>23</v>
      </c>
      <c r="J29" s="126" t="s">
        <v>141</v>
      </c>
      <c r="K29" s="123"/>
      <c r="L29" s="124" t="s">
        <v>142</v>
      </c>
      <c r="M29" s="123"/>
      <c r="O29" s="123"/>
      <c r="Q29" s="151" t="s">
        <v>153</v>
      </c>
      <c r="R29" s="124" t="s">
        <v>142</v>
      </c>
      <c r="S29" s="124" t="s">
        <v>158</v>
      </c>
      <c r="T29" s="122" t="s">
        <v>158</v>
      </c>
      <c r="U29" s="122" t="s">
        <v>142</v>
      </c>
      <c r="V29" s="122" t="s">
        <v>161</v>
      </c>
      <c r="W29" s="122" t="s">
        <v>153</v>
      </c>
      <c r="X29" s="152" t="s">
        <v>142</v>
      </c>
      <c r="Y29" s="126"/>
      <c r="Z29" s="127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N29" s="117">
        <f aca="true" t="shared" si="0" ref="AN29:AN47">I29+K29+M29+O29</f>
        <v>23</v>
      </c>
      <c r="AP29" s="117">
        <f aca="true" t="shared" si="1" ref="AP29:AP58">I29+K29+M29+O29+(IF($J$26=$J29,0,C$6)+IF($L$26=$L29,0,C$7)+IF($N$26=$N29,0,C$8)+IF($P$26=$P29,0,C$9))</f>
        <v>23</v>
      </c>
      <c r="AR29" s="117">
        <f>IF($J$26=J29,1,0)+IF($L$26=L29,1,0)+IF($N$26=N29,1,0)+IF($P$26=P29,1,0)+IF($Q$26=Q29,1,0)+IF($R$26=R29,1,0)+IF($S$26=S29,1,0)+IF($T$26=T29,1,0)+IF($U$26=U29,1,0)+IF($V$26=V29,1,0)+IF($W$26=W29,1,0)+IF($X$26=X29,1,0)+IF($Y$26=Y29,1,0)+IF($Z$26=Z29,1,0)+IF($AA$26=AA29,1,0)+IF($AB$26=AB29,1,0)+IF($AC$26=AC29,1,0)+IF($AD$26=AD29,1,0)+IF($AE$26=AE29,1,0)+IF($AF$26=AF29,1,0)+IF($AG$26=AG29,1,0)+IF($AH$26=AH29,1,0)+IF($AI$26=AI29,1,0)+IF($AJ$26=AJ29,1,0)+IF($AK$26=AK29,1,0)+IF($AL$26=AL29,1,0)+AT29</f>
        <v>8</v>
      </c>
      <c r="AT29" s="117"/>
      <c r="AU29" s="117"/>
      <c r="AV29" s="117">
        <f aca="true" t="shared" si="2" ref="AV29:AV47">AR29-AT29</f>
        <v>8</v>
      </c>
    </row>
    <row r="30" spans="1:48" s="119" customFormat="1" ht="15.75">
      <c r="A30" s="119">
        <f>A32+1</f>
        <v>3</v>
      </c>
      <c r="B30" s="142" t="s">
        <v>144</v>
      </c>
      <c r="C30" s="142" t="s">
        <v>167</v>
      </c>
      <c r="D30" s="121"/>
      <c r="E30" s="121"/>
      <c r="F30" s="121"/>
      <c r="G30" s="121"/>
      <c r="I30" s="140">
        <v>27</v>
      </c>
      <c r="J30" s="126" t="s">
        <v>141</v>
      </c>
      <c r="K30" s="123"/>
      <c r="L30" s="119" t="s">
        <v>142</v>
      </c>
      <c r="M30" s="123"/>
      <c r="O30" s="123"/>
      <c r="Q30" s="151" t="s">
        <v>153</v>
      </c>
      <c r="R30" s="124" t="s">
        <v>141</v>
      </c>
      <c r="S30" s="124" t="s">
        <v>158</v>
      </c>
      <c r="T30" s="122" t="s">
        <v>158</v>
      </c>
      <c r="U30" s="122" t="s">
        <v>158</v>
      </c>
      <c r="V30" s="122" t="s">
        <v>161</v>
      </c>
      <c r="W30" s="122" t="s">
        <v>142</v>
      </c>
      <c r="X30" s="152" t="s">
        <v>158</v>
      </c>
      <c r="Y30" s="126"/>
      <c r="Z30" s="127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N30" s="117">
        <f>I30+K30+M30+O30</f>
        <v>27</v>
      </c>
      <c r="AP30" s="117">
        <f>I30+K30+M30+O30+(IF($J$26=$J30,0,C$6)+IF($L$26=$L30,0,C$7)+IF($N$26=$N30,0,C$8)+IF($P$26=$P30,0,C$9))</f>
        <v>27</v>
      </c>
      <c r="AR30" s="117">
        <f>IF($J$26=J30,1,0)+IF($L$26=L30,1,0)+IF($N$26=N30,1,0)+IF($P$26=P30,1,0)+IF($Q$26=Q30,1,0)+IF($R$26=R30,1,0)+IF($S$26=S30,1,0)+IF($T$26=T30,1,0)+IF($U$26=U30,1,0)+IF($V$26=V30,1,0)+IF($W$26=W30,1,0)+IF($X$26=X30,1,0)+IF($Y$26=Y30,1,0)+IF($Z$26=Z30,1,0)+IF($AA$26=AA30,1,0)+IF($AB$26=AB30,1,0)+IF($AC$26=AC30,1,0)+IF($AD$26=AD30,1,0)+IF($AE$26=AE30,1,0)+IF($AF$26=AF30,1,0)+IF($AG$26=AG30,1,0)+IF($AH$26=AH30,1,0)+IF($AI$26=AI30,1,0)+IF($AJ$26=AJ30,1,0)+IF($AK$26=AK30,1,0)+IF($AL$26=AL30,1,0)+AT30</f>
        <v>8</v>
      </c>
      <c r="AT30" s="117"/>
      <c r="AU30" s="117"/>
      <c r="AV30" s="117">
        <f>AR30-AT30</f>
        <v>8</v>
      </c>
    </row>
    <row r="31" spans="1:48" s="119" customFormat="1" ht="15.75">
      <c r="A31" s="119">
        <f>A30+1</f>
        <v>4</v>
      </c>
      <c r="B31" s="142" t="s">
        <v>168</v>
      </c>
      <c r="C31" s="142" t="s">
        <v>148</v>
      </c>
      <c r="D31" s="130"/>
      <c r="E31" s="130"/>
      <c r="F31" s="130"/>
      <c r="G31" s="130"/>
      <c r="I31" s="140">
        <v>36</v>
      </c>
      <c r="J31" s="126" t="s">
        <v>141</v>
      </c>
      <c r="L31" s="119" t="s">
        <v>142</v>
      </c>
      <c r="Q31" s="151" t="s">
        <v>153</v>
      </c>
      <c r="R31" s="124" t="s">
        <v>158</v>
      </c>
      <c r="S31" s="124" t="s">
        <v>158</v>
      </c>
      <c r="T31" s="124" t="s">
        <v>158</v>
      </c>
      <c r="U31" s="124" t="s">
        <v>158</v>
      </c>
      <c r="V31" s="124" t="s">
        <v>142</v>
      </c>
      <c r="W31" s="124" t="s">
        <v>158</v>
      </c>
      <c r="X31" s="153" t="s">
        <v>142</v>
      </c>
      <c r="Z31" s="132"/>
      <c r="AL31" s="126"/>
      <c r="AN31" s="117">
        <f>I31+K31+M31+O31</f>
        <v>36</v>
      </c>
      <c r="AP31" s="117">
        <f>I31+K31+M31+O31+(IF($J$26=$J31,0,C$6)+IF($L$26=$L31,0,C$7)+IF($N$26=$N31,0,C$8)+IF($P$26=$P31,0,C$9))</f>
        <v>36</v>
      </c>
      <c r="AR31" s="117">
        <f>IF($J$26=J31,1,0)+IF($L$26=L31,1,0)+IF($N$26=N31,1,0)+IF($P$26=P31,1,0)+IF($Q$26=Q31,1,0)+IF($R$26=R31,1,0)+IF($S$26=S31,1,0)+IF($T$26=T31,1,0)+IF($U$26=U31,1,0)+IF($V$26=V31,1,0)+IF($W$26=W31,1,0)+IF($X$26=X31,1,0)+IF($Y$26=Y31,1,0)+IF($Z$26=Z31,1,0)+IF($AA$26=AA31,1,0)+IF($AB$26=AB31,1,0)+IF($AC$26=AC31,1,0)+IF($AD$26=AD31,1,0)+IF($AE$26=AE31,1,0)+IF($AF$26=AF31,1,0)+IF($AG$26=AG31,1,0)+IF($AH$26=AH31,1,0)+IF($AI$26=AI31,1,0)+IF($AJ$26=AJ31,1,0)+IF($AK$26=AK31,1,0)+IF($AL$26=AL31,1,0)+AT31</f>
        <v>7</v>
      </c>
      <c r="AT31" s="117"/>
      <c r="AU31" s="117"/>
      <c r="AV31" s="117">
        <f>AR31-AT31</f>
        <v>7</v>
      </c>
    </row>
    <row r="32" spans="1:48" s="119" customFormat="1" ht="15.75">
      <c r="A32" s="119">
        <f>A29+1</f>
        <v>2</v>
      </c>
      <c r="B32" s="142" t="s">
        <v>165</v>
      </c>
      <c r="C32" s="142" t="s">
        <v>139</v>
      </c>
      <c r="D32" s="121"/>
      <c r="E32" s="121"/>
      <c r="F32" s="121"/>
      <c r="G32" s="121"/>
      <c r="I32" s="140">
        <v>61</v>
      </c>
      <c r="J32" s="126" t="s">
        <v>141</v>
      </c>
      <c r="K32" s="123"/>
      <c r="L32" s="124" t="s">
        <v>142</v>
      </c>
      <c r="M32" s="123"/>
      <c r="O32" s="123"/>
      <c r="Q32" s="151" t="s">
        <v>153</v>
      </c>
      <c r="R32" s="124" t="s">
        <v>161</v>
      </c>
      <c r="S32" s="124" t="s">
        <v>158</v>
      </c>
      <c r="T32" s="122" t="s">
        <v>158</v>
      </c>
      <c r="U32" s="122" t="s">
        <v>158</v>
      </c>
      <c r="V32" s="122" t="s">
        <v>161</v>
      </c>
      <c r="W32" s="122" t="s">
        <v>153</v>
      </c>
      <c r="X32" s="152" t="s">
        <v>158</v>
      </c>
      <c r="Y32" s="126"/>
      <c r="Z32" s="127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9"/>
      <c r="AN32" s="117">
        <f t="shared" si="0"/>
        <v>61</v>
      </c>
      <c r="AP32" s="117">
        <f>I32+K32+M32+O32+(IF($J$26=$J32,0,C$6)+IF($L$26=$L32,0,C$7)+IF($N$26=$N32,0,C$8)+IF($P$26=$P32,0,C$9))</f>
        <v>61</v>
      </c>
      <c r="AR32" s="117">
        <f>IF($J$26=J32,1,0)+IF($L$26=L32,1,0)+IF($N$26=N32,1,0)+IF($P$26=P32,1,0)+IF($Q$26=Q32,1,0)+IF($R$26=R32,1,0)+IF($S$26=S32,1,0)+IF($T$26=T32,1,0)+IF($U$26=U32,1,0)+IF($V$26=V32,1,0)+IF($W$26=W32,1,0)+IF($X$26=X32,1,0)+IF($Y$26=Y32,1,0)+IF($Z$26=Z32,1,0)+IF($AA$26=AA32,1,0)+IF($AB$26=AB32,1,0)+IF($AC$26=AC32,1,0)+IF($AD$26=AD32,1,0)+IF($AE$26=AE32,1,0)+IF($AF$26=AF32,1,0)+IF($AG$26=AG32,1,0)+IF($AH$26=AH32,1,0)+IF($AI$26=AI32,1,0)+IF($AJ$26=AJ32,1,0)+IF($AK$26=AK32,1,0)+IF($AL$26=AL32,1,0)+AT32</f>
        <v>7</v>
      </c>
      <c r="AT32" s="117"/>
      <c r="AU32" s="117"/>
      <c r="AV32" s="117">
        <f t="shared" si="2"/>
        <v>7</v>
      </c>
    </row>
    <row r="33" spans="1:48" s="119" customFormat="1" ht="15.75">
      <c r="A33" s="119">
        <f>A31+1</f>
        <v>5</v>
      </c>
      <c r="B33" s="142" t="s">
        <v>147</v>
      </c>
      <c r="C33" s="142" t="s">
        <v>167</v>
      </c>
      <c r="D33" s="120"/>
      <c r="E33" s="120"/>
      <c r="F33" s="120"/>
      <c r="G33" s="120"/>
      <c r="I33" s="140">
        <v>40</v>
      </c>
      <c r="J33" s="126" t="s">
        <v>141</v>
      </c>
      <c r="K33" s="123"/>
      <c r="L33" s="119" t="s">
        <v>142</v>
      </c>
      <c r="M33" s="123"/>
      <c r="O33" s="123"/>
      <c r="Q33" s="151" t="s">
        <v>153</v>
      </c>
      <c r="R33" s="124" t="s">
        <v>142</v>
      </c>
      <c r="S33" s="124" t="s">
        <v>158</v>
      </c>
      <c r="T33" s="122" t="s">
        <v>158</v>
      </c>
      <c r="U33" s="122" t="s">
        <v>153</v>
      </c>
      <c r="V33" s="122" t="s">
        <v>158</v>
      </c>
      <c r="W33" s="122" t="s">
        <v>153</v>
      </c>
      <c r="X33" s="152" t="s">
        <v>153</v>
      </c>
      <c r="Y33" s="126"/>
      <c r="Z33" s="127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N33" s="117">
        <f t="shared" si="0"/>
        <v>40</v>
      </c>
      <c r="AP33" s="117">
        <f t="shared" si="1"/>
        <v>40</v>
      </c>
      <c r="AR33" s="117">
        <f>IF($J$26=J33,1,0)+IF($L$26=L33,1,0)+IF($N$26=N33,1,0)+IF($P$26=P33,1,0)+IF($Q$26=Q33,1,0)+IF($R$26=R33,1,0)+IF($S$26=S33,1,0)+IF($T$26=T33,1,0)+IF($U$26=U33,1,0)+IF($V$26=V33,1,0)+IF($W$26=W33,1,0)+IF($X$26=X33,1,0)+IF($Y$26=Y33,1,0)+IF($Z$26=Z33,1,0)+IF($AA$26=AA33,1,0)+IF($AB$26=AB33,1,0)+IF($AC$26=AC33,1,0)+IF($AD$26=AD33,1,0)+IF($AE$26=AE33,1,0)+IF($AF$26=AF33,1,0)+IF($AG$26=AG33,1,0)+IF($AH$26=AH33,1,0)+IF($AI$26=AI33,1,0)+IF($AJ$26=AJ33,1,0)+IF($AK$26=AK33,1,0)+IF($AL$26=AL33,1,0)+AT33</f>
        <v>6</v>
      </c>
      <c r="AT33" s="117"/>
      <c r="AU33" s="117"/>
      <c r="AV33" s="117">
        <f t="shared" si="2"/>
        <v>6</v>
      </c>
    </row>
    <row r="34" spans="1:48" s="119" customFormat="1" ht="15.75">
      <c r="A34" s="119">
        <f aca="true" t="shared" si="3" ref="A34:A47">A33+1</f>
        <v>6</v>
      </c>
      <c r="B34" s="142" t="s">
        <v>145</v>
      </c>
      <c r="C34" s="142" t="s">
        <v>146</v>
      </c>
      <c r="D34" s="121"/>
      <c r="E34" s="121"/>
      <c r="F34" s="121"/>
      <c r="G34" s="121"/>
      <c r="I34" s="140">
        <v>60</v>
      </c>
      <c r="J34" s="126" t="s">
        <v>141</v>
      </c>
      <c r="L34" s="119" t="s">
        <v>142</v>
      </c>
      <c r="Q34" s="151" t="s">
        <v>153</v>
      </c>
      <c r="R34" s="124" t="s">
        <v>142</v>
      </c>
      <c r="S34" s="124" t="s">
        <v>158</v>
      </c>
      <c r="T34" s="122" t="s">
        <v>161</v>
      </c>
      <c r="U34" s="122" t="s">
        <v>153</v>
      </c>
      <c r="V34" s="122" t="s">
        <v>161</v>
      </c>
      <c r="W34" s="122" t="s">
        <v>153</v>
      </c>
      <c r="X34" s="152" t="s">
        <v>158</v>
      </c>
      <c r="Y34" s="126"/>
      <c r="Z34" s="127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N34" s="117">
        <f t="shared" si="0"/>
        <v>60</v>
      </c>
      <c r="AP34" s="117">
        <f t="shared" si="1"/>
        <v>60</v>
      </c>
      <c r="AR34" s="117">
        <f>IF($J$26=J34,1,0)+IF($L$26=L34,1,0)+IF($N$26=N34,1,0)+IF($P$26=P34,1,0)+IF($Q$26=Q34,1,0)+IF($R$26=R34,1,0)+IF($S$26=S34,1,0)+IF($T$26=T34,1,0)+IF($U$26=U34,1,0)+IF($V$26=V34,1,0)+IF($W$26=W34,1,0)+IF($X$26=X34,1,0)+IF($Y$26=Y34,1,0)+IF($Z$26=Z34,1,0)+IF($AA$26=AA34,1,0)+IF($AB$26=AB34,1,0)+IF($AC$26=AC34,1,0)+IF($AD$26=AD34,1,0)+IF($AE$26=AE34,1,0)+IF($AF$26=AF34,1,0)+IF($AG$26=AG34,1,0)+IF($AH$26=AH34,1,0)+IF($AI$26=AI34,1,0)+IF($AJ$26=AJ34,1,0)+IF($AK$26=AK34,1,0)+IF($AL$26=AL34,1,0)+AT34</f>
        <v>6</v>
      </c>
      <c r="AT34" s="117"/>
      <c r="AU34" s="117"/>
      <c r="AV34" s="117">
        <f t="shared" si="2"/>
        <v>6</v>
      </c>
    </row>
    <row r="35" spans="1:48" s="119" customFormat="1" ht="15.75">
      <c r="A35" s="119">
        <f t="shared" si="3"/>
        <v>7</v>
      </c>
      <c r="B35" s="142" t="s">
        <v>221</v>
      </c>
      <c r="C35" s="142" t="s">
        <v>222</v>
      </c>
      <c r="D35" s="130"/>
      <c r="E35" s="130"/>
      <c r="F35" s="130"/>
      <c r="G35" s="130"/>
      <c r="H35" s="140"/>
      <c r="I35" s="140">
        <v>25</v>
      </c>
      <c r="J35" s="164" t="s">
        <v>153</v>
      </c>
      <c r="K35" s="126"/>
      <c r="L35" s="164" t="s">
        <v>142</v>
      </c>
      <c r="M35" s="126"/>
      <c r="N35" s="140"/>
      <c r="O35" s="126"/>
      <c r="P35" s="140"/>
      <c r="Q35" s="151" t="s">
        <v>153</v>
      </c>
      <c r="R35" s="164" t="s">
        <v>153</v>
      </c>
      <c r="S35" s="164" t="s">
        <v>158</v>
      </c>
      <c r="T35" s="122" t="s">
        <v>142</v>
      </c>
      <c r="U35" s="122" t="s">
        <v>158</v>
      </c>
      <c r="V35" s="122" t="s">
        <v>161</v>
      </c>
      <c r="W35" s="122" t="s">
        <v>153</v>
      </c>
      <c r="X35" s="152" t="s">
        <v>142</v>
      </c>
      <c r="Y35" s="126"/>
      <c r="Z35" s="127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40"/>
      <c r="AN35" s="117">
        <f t="shared" si="0"/>
        <v>25</v>
      </c>
      <c r="AO35" s="140"/>
      <c r="AP35" s="117">
        <f aca="true" t="shared" si="4" ref="AP35:AP43">I35+K35+M35+O35+(IF($J$26=$J35,0,C$6)+IF($L$26=$L35,0,C$7)+IF($N$26=$N35,0,C$8)+IF($P$26=$P35,0,C$9))</f>
        <v>85</v>
      </c>
      <c r="AQ35" s="140"/>
      <c r="AR35" s="117">
        <f aca="true" t="shared" si="5" ref="AR35:AR43">IF($J$26=J35,1,0)+IF($L$26=L35,1,0)+IF($N$26=N35,1,0)+IF($P$26=P35,1,0)+IF($Q$26=Q35,1,0)+IF($R$26=R35,1,0)+IF($S$26=S35,1,0)+IF($T$26=T35,1,0)+IF($U$26=U35,1,0)+IF($V$26=V35,1,0)+IF($W$26=W35,1,0)+IF($X$26=X35,1,0)+IF($Y$26=Y35,1,0)+IF($Z$26=Z35,1,0)+IF($AA$26=AA35,1,0)+IF($AB$26=AB35,1,0)+IF($AC$26=AC35,1,0)+IF($AD$26=AD35,1,0)+IF($AE$26=AE35,1,0)+IF($AF$26=AF35,1,0)+IF($AG$26=AG35,1,0)+IF($AH$26=AH35,1,0)+IF($AI$26=AI35,1,0)+IF($AJ$26=AJ35,1,0)+IF($AK$26=AK35,1,0)+IF($AL$26=AL35,1,0)+AT35</f>
        <v>6</v>
      </c>
      <c r="AS35" s="140"/>
      <c r="AT35" s="117"/>
      <c r="AU35" s="117"/>
      <c r="AV35" s="117">
        <f t="shared" si="2"/>
        <v>6</v>
      </c>
    </row>
    <row r="36" spans="1:48" s="119" customFormat="1" ht="15.75">
      <c r="A36" s="119">
        <f t="shared" si="3"/>
        <v>8</v>
      </c>
      <c r="B36" s="142"/>
      <c r="C36" s="142" t="s">
        <v>167</v>
      </c>
      <c r="D36" s="130"/>
      <c r="E36" s="130"/>
      <c r="F36" s="130"/>
      <c r="G36" s="130"/>
      <c r="H36" s="140"/>
      <c r="I36" s="140">
        <v>38</v>
      </c>
      <c r="J36" s="164" t="s">
        <v>141</v>
      </c>
      <c r="K36" s="126"/>
      <c r="L36" s="164" t="s">
        <v>153</v>
      </c>
      <c r="M36" s="126"/>
      <c r="N36" s="140"/>
      <c r="O36" s="126"/>
      <c r="P36" s="140"/>
      <c r="Q36" s="151" t="s">
        <v>153</v>
      </c>
      <c r="R36" s="164" t="s">
        <v>142</v>
      </c>
      <c r="S36" s="164" t="s">
        <v>142</v>
      </c>
      <c r="T36" s="122" t="s">
        <v>158</v>
      </c>
      <c r="U36" s="122" t="s">
        <v>158</v>
      </c>
      <c r="V36" s="122" t="s">
        <v>161</v>
      </c>
      <c r="W36" s="122" t="s">
        <v>153</v>
      </c>
      <c r="X36" s="152" t="s">
        <v>158</v>
      </c>
      <c r="Y36" s="126"/>
      <c r="Z36" s="127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40"/>
      <c r="AN36" s="117">
        <f t="shared" si="0"/>
        <v>38</v>
      </c>
      <c r="AO36" s="140"/>
      <c r="AP36" s="117">
        <f t="shared" si="4"/>
        <v>98</v>
      </c>
      <c r="AQ36" s="140"/>
      <c r="AR36" s="117">
        <f t="shared" si="5"/>
        <v>6</v>
      </c>
      <c r="AS36" s="140"/>
      <c r="AT36" s="117"/>
      <c r="AU36" s="117"/>
      <c r="AV36" s="117">
        <f t="shared" si="2"/>
        <v>6</v>
      </c>
    </row>
    <row r="37" spans="1:48" s="119" customFormat="1" ht="15.75">
      <c r="A37" s="119">
        <f>A43+1</f>
        <v>13</v>
      </c>
      <c r="B37" s="143" t="s">
        <v>149</v>
      </c>
      <c r="C37" s="142" t="s">
        <v>150</v>
      </c>
      <c r="D37" s="121"/>
      <c r="E37" s="121"/>
      <c r="F37" s="121"/>
      <c r="G37" s="121"/>
      <c r="I37" s="140">
        <v>35</v>
      </c>
      <c r="J37" s="126" t="s">
        <v>141</v>
      </c>
      <c r="L37" s="119" t="s">
        <v>142</v>
      </c>
      <c r="Q37" s="151" t="s">
        <v>153</v>
      </c>
      <c r="R37" s="124" t="s">
        <v>141</v>
      </c>
      <c r="S37" s="124" t="s">
        <v>158</v>
      </c>
      <c r="T37" s="124" t="s">
        <v>142</v>
      </c>
      <c r="U37" s="124" t="s">
        <v>158</v>
      </c>
      <c r="V37" s="124" t="s">
        <v>142</v>
      </c>
      <c r="W37" s="124" t="s">
        <v>158</v>
      </c>
      <c r="X37" s="153" t="s">
        <v>158</v>
      </c>
      <c r="Z37" s="132"/>
      <c r="AL37" s="126"/>
      <c r="AN37" s="117">
        <f>I37+K37+M37+O37</f>
        <v>35</v>
      </c>
      <c r="AP37" s="117">
        <f>I37+K37+M37+O37+(IF($J$26=$J37,0,C$6)+IF($L$26=$L37,0,C$7)+IF($N$26=$N37,0,C$8)+IF($P$26=$P37,0,C$9))</f>
        <v>35</v>
      </c>
      <c r="AR37" s="117">
        <f>IF($J$26=J37,1,0)+IF($L$26=L37,1,0)+IF($N$26=N37,1,0)+IF($P$26=P37,1,0)+IF($Q$26=Q37,1,0)+IF($R$26=R37,1,0)+IF($S$26=S37,1,0)+IF($T$26=T37,1,0)+IF($U$26=U37,1,0)+IF($V$26=V37,1,0)+IF($W$26=W37,1,0)+IF($X$26=X37,1,0)+IF($Y$26=Y37,1,0)+IF($Z$26=Z37,1,0)+IF($AA$26=AA37,1,0)+IF($AB$26=AB37,1,0)+IF($AC$26=AC37,1,0)+IF($AD$26=AD37,1,0)+IF($AE$26=AE37,1,0)+IF($AF$26=AF37,1,0)+IF($AG$26=AG37,1,0)+IF($AH$26=AH37,1,0)+IF($AI$26=AI37,1,0)+IF($AJ$26=AJ37,1,0)+IF($AK$26=AK37,1,0)+IF($AL$26=AL37,1,0)+AT37</f>
        <v>5</v>
      </c>
      <c r="AT37" s="117"/>
      <c r="AU37" s="117"/>
      <c r="AV37" s="117">
        <f>AR37-AT37</f>
        <v>5</v>
      </c>
    </row>
    <row r="38" spans="1:48" s="119" customFormat="1" ht="15.75">
      <c r="A38" s="119">
        <f>A37+1</f>
        <v>14</v>
      </c>
      <c r="B38" s="142" t="s">
        <v>154</v>
      </c>
      <c r="C38" s="142" t="s">
        <v>155</v>
      </c>
      <c r="D38" s="130"/>
      <c r="E38" s="130"/>
      <c r="F38" s="130"/>
      <c r="G38" s="130"/>
      <c r="I38" s="140">
        <v>52</v>
      </c>
      <c r="J38" s="126" t="s">
        <v>141</v>
      </c>
      <c r="K38" s="133"/>
      <c r="L38" s="119" t="s">
        <v>142</v>
      </c>
      <c r="M38" s="133"/>
      <c r="O38" s="133"/>
      <c r="Q38" s="154" t="s">
        <v>158</v>
      </c>
      <c r="R38" s="124" t="s">
        <v>141</v>
      </c>
      <c r="S38" s="124" t="s">
        <v>158</v>
      </c>
      <c r="T38" s="122" t="s">
        <v>142</v>
      </c>
      <c r="U38" s="122" t="s">
        <v>158</v>
      </c>
      <c r="V38" s="122" t="s">
        <v>161</v>
      </c>
      <c r="W38" s="122" t="s">
        <v>158</v>
      </c>
      <c r="X38" s="152" t="s">
        <v>158</v>
      </c>
      <c r="Y38" s="126"/>
      <c r="Z38" s="132"/>
      <c r="AL38" s="126"/>
      <c r="AN38" s="117">
        <f>I38+K38+M38+O38</f>
        <v>52</v>
      </c>
      <c r="AP38" s="117">
        <f>I38+K38+M38+O38+(IF($J$26=$J38,0,C$6)+IF($L$26=$L38,0,C$7)+IF($N$26=$N38,0,C$8)+IF($P$26=$P38,0,C$9))</f>
        <v>52</v>
      </c>
      <c r="AR38" s="117">
        <f>IF($J$26=J38,1,0)+IF($L$26=L38,1,0)+IF($N$26=N38,1,0)+IF($P$26=P38,1,0)+IF($Q$26=Q38,1,0)+IF($R$26=R38,1,0)+IF($S$26=S38,1,0)+IF($T$26=T38,1,0)+IF($U$26=U38,1,0)+IF($V$26=V38,1,0)+IF($W$26=W38,1,0)+IF($X$26=X38,1,0)+IF($Y$26=Y38,1,0)+IF($Z$26=Z38,1,0)+IF($AA$26=AA38,1,0)+IF($AB$26=AB38,1,0)+IF($AC$26=AC38,1,0)+IF($AD$26=AD38,1,0)+IF($AE$26=AE38,1,0)+IF($AF$26=AF38,1,0)+IF($AG$26=AG38,1,0)+IF($AH$26=AH38,1,0)+IF($AI$26=AI38,1,0)+IF($AJ$26=AJ38,1,0)+IF($AK$26=AK38,1,0)+IF($AL$26=AL38,1,0)+AT38</f>
        <v>5</v>
      </c>
      <c r="AT38" s="117"/>
      <c r="AU38" s="117"/>
      <c r="AV38" s="117">
        <f>AR38-AT38</f>
        <v>5</v>
      </c>
    </row>
    <row r="39" spans="1:48" s="119" customFormat="1" ht="15.75">
      <c r="A39" s="119">
        <f>A36+1</f>
        <v>9</v>
      </c>
      <c r="B39" s="142" t="s">
        <v>151</v>
      </c>
      <c r="C39" s="142" t="s">
        <v>152</v>
      </c>
      <c r="D39" s="130"/>
      <c r="E39" s="130"/>
      <c r="F39" s="130"/>
      <c r="G39" s="130"/>
      <c r="I39" s="140">
        <v>41</v>
      </c>
      <c r="J39" s="126" t="s">
        <v>141</v>
      </c>
      <c r="L39" s="119" t="s">
        <v>153</v>
      </c>
      <c r="Q39" s="154" t="s">
        <v>153</v>
      </c>
      <c r="R39" s="124" t="s">
        <v>161</v>
      </c>
      <c r="S39" s="124" t="s">
        <v>158</v>
      </c>
      <c r="T39" s="122" t="s">
        <v>158</v>
      </c>
      <c r="U39" s="122" t="s">
        <v>158</v>
      </c>
      <c r="V39" s="122" t="s">
        <v>141</v>
      </c>
      <c r="W39" s="122" t="s">
        <v>153</v>
      </c>
      <c r="X39" s="152" t="s">
        <v>158</v>
      </c>
      <c r="Y39" s="126"/>
      <c r="Z39" s="127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N39" s="117">
        <f t="shared" si="0"/>
        <v>41</v>
      </c>
      <c r="AP39" s="117">
        <f t="shared" si="4"/>
        <v>101</v>
      </c>
      <c r="AR39" s="117">
        <f t="shared" si="5"/>
        <v>5</v>
      </c>
      <c r="AT39" s="117"/>
      <c r="AU39" s="117"/>
      <c r="AV39" s="117">
        <f t="shared" si="2"/>
        <v>5</v>
      </c>
    </row>
    <row r="40" spans="1:48" s="119" customFormat="1" ht="15.75">
      <c r="A40" s="119">
        <f t="shared" si="3"/>
        <v>10</v>
      </c>
      <c r="B40" s="142" t="s">
        <v>156</v>
      </c>
      <c r="C40" s="142" t="s">
        <v>157</v>
      </c>
      <c r="D40" s="130"/>
      <c r="E40" s="130"/>
      <c r="F40" s="130"/>
      <c r="G40" s="130"/>
      <c r="I40" s="140">
        <v>53</v>
      </c>
      <c r="J40" s="126" t="s">
        <v>141</v>
      </c>
      <c r="L40" s="119" t="s">
        <v>158</v>
      </c>
      <c r="Q40" s="151" t="s">
        <v>158</v>
      </c>
      <c r="R40" s="124" t="s">
        <v>141</v>
      </c>
      <c r="S40" s="124" t="s">
        <v>158</v>
      </c>
      <c r="T40" s="122" t="s">
        <v>158</v>
      </c>
      <c r="U40" s="122" t="s">
        <v>158</v>
      </c>
      <c r="V40" s="122" t="s">
        <v>161</v>
      </c>
      <c r="W40" s="122" t="s">
        <v>153</v>
      </c>
      <c r="X40" s="152" t="s">
        <v>158</v>
      </c>
      <c r="Y40" s="126"/>
      <c r="Z40" s="127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N40" s="117">
        <f t="shared" si="0"/>
        <v>53</v>
      </c>
      <c r="AP40" s="117">
        <f t="shared" si="4"/>
        <v>113</v>
      </c>
      <c r="AR40" s="117">
        <f t="shared" si="5"/>
        <v>5</v>
      </c>
      <c r="AT40" s="117"/>
      <c r="AU40" s="117"/>
      <c r="AV40" s="117">
        <f t="shared" si="2"/>
        <v>5</v>
      </c>
    </row>
    <row r="41" spans="1:48" s="119" customFormat="1" ht="15.75">
      <c r="A41" s="119">
        <f>A38+1</f>
        <v>15</v>
      </c>
      <c r="B41" s="142" t="s">
        <v>226</v>
      </c>
      <c r="C41" s="142" t="s">
        <v>224</v>
      </c>
      <c r="D41" s="130"/>
      <c r="E41" s="130"/>
      <c r="F41" s="130"/>
      <c r="G41" s="130"/>
      <c r="H41" s="140"/>
      <c r="I41" s="140"/>
      <c r="J41" s="164"/>
      <c r="K41" s="126"/>
      <c r="L41" s="164"/>
      <c r="M41" s="126"/>
      <c r="N41" s="140"/>
      <c r="O41" s="126"/>
      <c r="P41" s="140"/>
      <c r="Q41" s="151" t="s">
        <v>153</v>
      </c>
      <c r="R41" s="164" t="s">
        <v>161</v>
      </c>
      <c r="S41" s="164" t="s">
        <v>158</v>
      </c>
      <c r="T41" s="122" t="s">
        <v>158</v>
      </c>
      <c r="U41" s="122" t="s">
        <v>158</v>
      </c>
      <c r="V41" s="122" t="s">
        <v>161</v>
      </c>
      <c r="W41" s="122" t="s">
        <v>158</v>
      </c>
      <c r="X41" s="152" t="s">
        <v>158</v>
      </c>
      <c r="Y41" s="126"/>
      <c r="Z41" s="127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40"/>
      <c r="AN41" s="117">
        <f>I41+K41+M41+O41</f>
        <v>0</v>
      </c>
      <c r="AO41" s="140"/>
      <c r="AP41" s="117">
        <f>I41+K41+M41+O41+(IF($J$26=$J41,0,C$6)+IF($L$26=$L41,0,C$7)+IF($N$26=$N41,0,C$8)+IF($P$26=$P41,0,C$9))</f>
        <v>120</v>
      </c>
      <c r="AQ41" s="140"/>
      <c r="AR41" s="117">
        <f>IF($J$26=J41,1,0)+IF($L$26=L41,1,0)+IF($N$26=N41,1,0)+IF($P$26=P41,1,0)+IF($Q$26=Q41,1,0)+IF($R$26=R41,1,0)+IF($S$26=S41,1,0)+IF($T$26=T41,1,0)+IF($U$26=U41,1,0)+IF($V$26=V41,1,0)+IF($W$26=W41,1,0)+IF($X$26=X41,1,0)+IF($Y$26=Y41,1,0)+IF($Z$26=Z41,1,0)+IF($AA$26=AA41,1,0)+IF($AB$26=AB41,1,0)+IF($AC$26=AC41,1,0)+IF($AD$26=AD41,1,0)+IF($AE$26=AE41,1,0)+IF($AF$26=AF41,1,0)+IF($AG$26=AG41,1,0)+IF($AH$26=AH41,1,0)+IF($AI$26=AI41,1,0)+IF($AJ$26=AJ41,1,0)+IF($AK$26=AK41,1,0)+IF($AL$26=AL41,1,0)+AT41</f>
        <v>5</v>
      </c>
      <c r="AS41" s="140"/>
      <c r="AT41" s="117"/>
      <c r="AU41" s="117"/>
      <c r="AV41" s="117">
        <f>AR41-AT41</f>
        <v>5</v>
      </c>
    </row>
    <row r="42" spans="1:48" s="119" customFormat="1" ht="15.75">
      <c r="A42" s="119">
        <f>A40+1</f>
        <v>11</v>
      </c>
      <c r="B42" s="142" t="s">
        <v>169</v>
      </c>
      <c r="C42" s="142" t="s">
        <v>159</v>
      </c>
      <c r="D42" s="130"/>
      <c r="E42" s="130"/>
      <c r="F42" s="130"/>
      <c r="G42" s="130"/>
      <c r="I42" s="140">
        <v>66</v>
      </c>
      <c r="J42" s="126" t="s">
        <v>141</v>
      </c>
      <c r="L42" s="119" t="s">
        <v>158</v>
      </c>
      <c r="Q42" s="154" t="s">
        <v>153</v>
      </c>
      <c r="R42" s="124" t="s">
        <v>158</v>
      </c>
      <c r="S42" s="124" t="s">
        <v>158</v>
      </c>
      <c r="T42" s="122" t="s">
        <v>158</v>
      </c>
      <c r="U42" s="122" t="s">
        <v>158</v>
      </c>
      <c r="V42" s="122" t="s">
        <v>141</v>
      </c>
      <c r="W42" s="122" t="s">
        <v>153</v>
      </c>
      <c r="X42" s="152" t="s">
        <v>158</v>
      </c>
      <c r="Y42" s="126"/>
      <c r="Z42" s="127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N42" s="117">
        <f t="shared" si="0"/>
        <v>66</v>
      </c>
      <c r="AP42" s="117">
        <f t="shared" si="4"/>
        <v>126</v>
      </c>
      <c r="AR42" s="117">
        <f t="shared" si="5"/>
        <v>5</v>
      </c>
      <c r="AT42" s="117"/>
      <c r="AU42" s="117"/>
      <c r="AV42" s="117">
        <f t="shared" si="2"/>
        <v>5</v>
      </c>
    </row>
    <row r="43" spans="1:48" s="119" customFormat="1" ht="15.75">
      <c r="A43" s="119">
        <f t="shared" si="3"/>
        <v>12</v>
      </c>
      <c r="B43" s="142" t="s">
        <v>223</v>
      </c>
      <c r="C43" s="142" t="s">
        <v>224</v>
      </c>
      <c r="D43" s="130"/>
      <c r="E43" s="130"/>
      <c r="F43" s="130"/>
      <c r="G43" s="130"/>
      <c r="H43" s="140"/>
      <c r="I43" s="140">
        <v>196</v>
      </c>
      <c r="J43" s="164" t="s">
        <v>141</v>
      </c>
      <c r="K43" s="126"/>
      <c r="L43" s="164" t="s">
        <v>141</v>
      </c>
      <c r="M43" s="126"/>
      <c r="N43" s="140"/>
      <c r="O43" s="126"/>
      <c r="P43" s="140"/>
      <c r="Q43" s="151" t="s">
        <v>153</v>
      </c>
      <c r="R43" s="164" t="s">
        <v>141</v>
      </c>
      <c r="S43" s="164" t="s">
        <v>158</v>
      </c>
      <c r="T43" s="122" t="s">
        <v>158</v>
      </c>
      <c r="U43" s="122" t="s">
        <v>158</v>
      </c>
      <c r="V43" s="122" t="s">
        <v>141</v>
      </c>
      <c r="W43" s="122" t="s">
        <v>153</v>
      </c>
      <c r="X43" s="152" t="s">
        <v>158</v>
      </c>
      <c r="Y43" s="126"/>
      <c r="Z43" s="127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40"/>
      <c r="AN43" s="117">
        <f t="shared" si="0"/>
        <v>196</v>
      </c>
      <c r="AO43" s="140"/>
      <c r="AP43" s="117">
        <f t="shared" si="4"/>
        <v>256</v>
      </c>
      <c r="AQ43" s="140"/>
      <c r="AR43" s="117">
        <f t="shared" si="5"/>
        <v>5</v>
      </c>
      <c r="AS43" s="140"/>
      <c r="AT43" s="117"/>
      <c r="AU43" s="117"/>
      <c r="AV43" s="117">
        <f t="shared" si="2"/>
        <v>5</v>
      </c>
    </row>
    <row r="44" spans="1:48" s="119" customFormat="1" ht="15.75">
      <c r="A44" s="119">
        <f>A41+1</f>
        <v>16</v>
      </c>
      <c r="B44" s="142" t="s">
        <v>225</v>
      </c>
      <c r="C44" s="142" t="s">
        <v>146</v>
      </c>
      <c r="D44" s="130"/>
      <c r="E44" s="130"/>
      <c r="F44" s="130"/>
      <c r="G44" s="130"/>
      <c r="I44" s="140"/>
      <c r="J44" s="126"/>
      <c r="K44" s="133"/>
      <c r="M44" s="133"/>
      <c r="O44" s="133"/>
      <c r="Q44" s="154" t="s">
        <v>158</v>
      </c>
      <c r="R44" s="124" t="s">
        <v>142</v>
      </c>
      <c r="S44" s="124" t="s">
        <v>158</v>
      </c>
      <c r="T44" s="122" t="s">
        <v>158</v>
      </c>
      <c r="U44" s="122" t="s">
        <v>158</v>
      </c>
      <c r="V44" s="122" t="s">
        <v>142</v>
      </c>
      <c r="W44" s="122" t="s">
        <v>161</v>
      </c>
      <c r="X44" s="152" t="s">
        <v>158</v>
      </c>
      <c r="Y44" s="126"/>
      <c r="Z44" s="132"/>
      <c r="AL44" s="126"/>
      <c r="AN44" s="117">
        <f t="shared" si="0"/>
        <v>0</v>
      </c>
      <c r="AP44" s="117">
        <f>I44+K44+M44+O44+(IF($J$26=$J44,0,C$6)+IF($L$26=$L44,0,C$7)+IF($N$26=$N44,0,C$8)+IF($P$26=$P44,0,C$9))</f>
        <v>120</v>
      </c>
      <c r="AR44" s="117">
        <f>IF($J$26=J44,1,0)+IF($L$26=L44,1,0)+IF($N$26=N44,1,0)+IF($P$26=P44,1,0)+IF($Q$26=Q44,1,0)+IF($R$26=R44,1,0)+IF($S$26=S44,1,0)+IF($T$26=T44,1,0)+IF($U$26=U44,1,0)+IF($V$26=V44,1,0)+IF($W$26=W44,1,0)+IF($X$26=X44,1,0)+IF($Y$26=Y44,1,0)+IF($Z$26=Z44,1,0)+IF($AA$26=AA44,1,0)+IF($AB$26=AB44,1,0)+IF($AC$26=AC44,1,0)+IF($AD$26=AD44,1,0)+IF($AE$26=AE44,1,0)+IF($AF$26=AF44,1,0)+IF($AG$26=AG44,1,0)+IF($AH$26=AH44,1,0)+IF($AI$26=AI44,1,0)+IF($AJ$26=AJ44,1,0)+IF($AK$26=AK44,1,0)+IF($AL$26=AL44,1,0)+AT44</f>
        <v>4</v>
      </c>
      <c r="AT44" s="117"/>
      <c r="AU44" s="117"/>
      <c r="AV44" s="117">
        <f t="shared" si="2"/>
        <v>4</v>
      </c>
    </row>
    <row r="45" spans="1:48" s="119" customFormat="1" ht="15.75">
      <c r="A45" s="119">
        <f t="shared" si="3"/>
        <v>17</v>
      </c>
      <c r="B45" s="142" t="s">
        <v>227</v>
      </c>
      <c r="C45" s="142" t="s">
        <v>171</v>
      </c>
      <c r="D45" s="130"/>
      <c r="E45" s="130"/>
      <c r="F45" s="130"/>
      <c r="G45" s="130"/>
      <c r="H45" s="140"/>
      <c r="I45" s="140">
        <v>30</v>
      </c>
      <c r="J45" s="164" t="s">
        <v>161</v>
      </c>
      <c r="K45" s="126"/>
      <c r="L45" s="164" t="s">
        <v>158</v>
      </c>
      <c r="M45" s="126"/>
      <c r="N45" s="140"/>
      <c r="O45" s="126"/>
      <c r="P45" s="140"/>
      <c r="Q45" s="151" t="s">
        <v>153</v>
      </c>
      <c r="R45" s="164" t="s">
        <v>158</v>
      </c>
      <c r="S45" s="164" t="s">
        <v>158</v>
      </c>
      <c r="T45" s="122" t="s">
        <v>142</v>
      </c>
      <c r="U45" s="122" t="s">
        <v>158</v>
      </c>
      <c r="V45" s="122" t="s">
        <v>142</v>
      </c>
      <c r="W45" s="122" t="s">
        <v>161</v>
      </c>
      <c r="X45" s="152" t="s">
        <v>158</v>
      </c>
      <c r="Y45" s="126"/>
      <c r="Z45" s="127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40"/>
      <c r="AN45" s="117">
        <f t="shared" si="0"/>
        <v>30</v>
      </c>
      <c r="AO45" s="140"/>
      <c r="AP45" s="117">
        <f>I45+K45+M45+O45+(IF($J$26=$J45,0,C$6)+IF($L$26=$L45,0,C$7)+IF($N$26=$N45,0,C$8)+IF($P$26=$P45,0,C$9))</f>
        <v>150</v>
      </c>
      <c r="AQ45" s="140"/>
      <c r="AR45" s="117">
        <f>IF($J$26=J45,1,0)+IF($L$26=L45,1,0)+IF($N$26=N45,1,0)+IF($P$26=P45,1,0)+IF($Q$26=Q45,1,0)+IF($R$26=R45,1,0)+IF($S$26=S45,1,0)+IF($T$26=T45,1,0)+IF($U$26=U45,1,0)+IF($V$26=V45,1,0)+IF($W$26=W45,1,0)+IF($X$26=X45,1,0)+IF($Y$26=Y45,1,0)+IF($Z$26=Z45,1,0)+IF($AA$26=AA45,1,0)+IF($AB$26=AB45,1,0)+IF($AC$26=AC45,1,0)+IF($AD$26=AD45,1,0)+IF($AE$26=AE45,1,0)+IF($AF$26=AF45,1,0)+IF($AG$26=AG45,1,0)+IF($AH$26=AH45,1,0)+IF($AI$26=AI45,1,0)+IF($AJ$26=AJ45,1,0)+IF($AK$26=AK45,1,0)+IF($AL$26=AL45,1,0)+AT45</f>
        <v>3</v>
      </c>
      <c r="AS45" s="140"/>
      <c r="AT45" s="117"/>
      <c r="AU45" s="117"/>
      <c r="AV45" s="117">
        <f t="shared" si="2"/>
        <v>3</v>
      </c>
    </row>
    <row r="46" spans="1:48" s="119" customFormat="1" ht="15.75">
      <c r="A46" s="119">
        <f t="shared" si="3"/>
        <v>18</v>
      </c>
      <c r="B46" s="142" t="s">
        <v>172</v>
      </c>
      <c r="C46" s="142" t="s">
        <v>171</v>
      </c>
      <c r="D46" s="130"/>
      <c r="E46" s="130"/>
      <c r="F46" s="130"/>
      <c r="G46" s="130"/>
      <c r="H46" s="140"/>
      <c r="I46" s="140">
        <v>30</v>
      </c>
      <c r="J46" s="164" t="s">
        <v>161</v>
      </c>
      <c r="K46" s="126"/>
      <c r="L46" s="164" t="s">
        <v>158</v>
      </c>
      <c r="M46" s="126"/>
      <c r="N46" s="140"/>
      <c r="O46" s="126"/>
      <c r="P46" s="140"/>
      <c r="Q46" s="151" t="s">
        <v>153</v>
      </c>
      <c r="R46" s="164" t="s">
        <v>158</v>
      </c>
      <c r="S46" s="164" t="s">
        <v>158</v>
      </c>
      <c r="T46" s="122" t="s">
        <v>142</v>
      </c>
      <c r="U46" s="122" t="s">
        <v>158</v>
      </c>
      <c r="V46" s="122" t="s">
        <v>142</v>
      </c>
      <c r="W46" s="122" t="s">
        <v>161</v>
      </c>
      <c r="X46" s="152" t="s">
        <v>158</v>
      </c>
      <c r="Y46" s="126"/>
      <c r="Z46" s="127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40"/>
      <c r="AN46" s="117">
        <f t="shared" si="0"/>
        <v>30</v>
      </c>
      <c r="AO46" s="140"/>
      <c r="AP46" s="117">
        <f t="shared" si="1"/>
        <v>150</v>
      </c>
      <c r="AQ46" s="140"/>
      <c r="AR46" s="117">
        <f>IF($J$26=J46,1,0)+IF($L$26=L46,1,0)+IF($N$26=N46,1,0)+IF($P$26=P46,1,0)+IF($Q$26=Q46,1,0)+IF($R$26=R46,1,0)+IF($S$26=S46,1,0)+IF($T$26=T46,1,0)+IF($U$26=U46,1,0)+IF($V$26=V46,1,0)+IF($W$26=W46,1,0)+IF($X$26=X46,1,0)+IF($Y$26=Y46,1,0)+IF($Z$26=Z46,1,0)+IF($AA$26=AA46,1,0)+IF($AB$26=AB46,1,0)+IF($AC$26=AC46,1,0)+IF($AD$26=AD46,1,0)+IF($AE$26=AE46,1,0)+IF($AF$26=AF46,1,0)+IF($AG$26=AG46,1,0)+IF($AH$26=AH46,1,0)+IF($AI$26=AI46,1,0)+IF($AJ$26=AJ46,1,0)+IF($AK$26=AK46,1,0)+IF($AL$26=AL46,1,0)+AT46</f>
        <v>3</v>
      </c>
      <c r="AS46" s="140"/>
      <c r="AT46" s="117"/>
      <c r="AU46" s="117"/>
      <c r="AV46" s="117">
        <f t="shared" si="2"/>
        <v>3</v>
      </c>
    </row>
    <row r="47" spans="1:48" s="119" customFormat="1" ht="15.75">
      <c r="A47" s="119">
        <f t="shared" si="3"/>
        <v>19</v>
      </c>
      <c r="B47" s="156" t="s">
        <v>170</v>
      </c>
      <c r="C47" s="156" t="s">
        <v>171</v>
      </c>
      <c r="D47" s="157"/>
      <c r="E47" s="157"/>
      <c r="F47" s="157"/>
      <c r="G47" s="157"/>
      <c r="H47" s="136"/>
      <c r="I47" s="136">
        <v>18</v>
      </c>
      <c r="J47" s="158" t="s">
        <v>141</v>
      </c>
      <c r="K47" s="136"/>
      <c r="L47" s="158" t="s">
        <v>158</v>
      </c>
      <c r="M47" s="136"/>
      <c r="N47" s="136"/>
      <c r="O47" s="136"/>
      <c r="P47" s="136"/>
      <c r="Q47" s="159" t="s">
        <v>153</v>
      </c>
      <c r="R47" s="158" t="s">
        <v>141</v>
      </c>
      <c r="S47" s="158" t="s">
        <v>153</v>
      </c>
      <c r="T47" s="160" t="s">
        <v>153</v>
      </c>
      <c r="U47" s="160" t="s">
        <v>142</v>
      </c>
      <c r="V47" s="160" t="s">
        <v>158</v>
      </c>
      <c r="W47" s="160" t="s">
        <v>141</v>
      </c>
      <c r="X47" s="161" t="s">
        <v>158</v>
      </c>
      <c r="Y47" s="162"/>
      <c r="Z47" s="163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36"/>
      <c r="AN47" s="141">
        <f t="shared" si="0"/>
        <v>18</v>
      </c>
      <c r="AO47" s="136"/>
      <c r="AP47" s="141">
        <f t="shared" si="1"/>
        <v>78</v>
      </c>
      <c r="AQ47" s="136"/>
      <c r="AR47" s="141">
        <f>IF($J$26=J47,1,0)+IF($L$26=L47,1,0)+IF($N$26=N47,1,0)+IF($P$26=P47,1,0)+IF($Q$26=Q47,1,0)+IF($R$26=R47,1,0)+IF($S$26=S47,1,0)+IF($T$26=T47,1,0)+IF($U$26=U47,1,0)+IF($V$26=V47,1,0)+IF($W$26=W47,1,0)+IF($X$26=X47,1,0)+IF($Y$26=Y47,1,0)+IF($Z$26=Z47,1,0)+IF($AA$26=AA47,1,0)+IF($AB$26=AB47,1,0)+IF($AC$26=AC47,1,0)+IF($AD$26=AD47,1,0)+IF($AE$26=AE47,1,0)+IF($AF$26=AF47,1,0)+IF($AG$26=AG47,1,0)+IF($AH$26=AH47,1,0)+IF($AI$26=AI47,1,0)+IF($AJ$26=AJ47,1,0)+IF($AK$26=AK47,1,0)+IF($AL$26=AL47,1,0)+AT47</f>
        <v>2</v>
      </c>
      <c r="AS47" s="136"/>
      <c r="AT47" s="141"/>
      <c r="AU47" s="141"/>
      <c r="AV47" s="141">
        <f t="shared" si="2"/>
        <v>2</v>
      </c>
    </row>
    <row r="48" spans="1:48" s="119" customFormat="1" ht="15" hidden="1">
      <c r="A48" s="119">
        <f aca="true" t="shared" si="6" ref="A48:A60">A47+1</f>
        <v>20</v>
      </c>
      <c r="B48" s="130"/>
      <c r="C48" s="130"/>
      <c r="D48" s="130"/>
      <c r="E48" s="130"/>
      <c r="F48" s="130"/>
      <c r="G48" s="130"/>
      <c r="J48" s="126"/>
      <c r="K48" s="133"/>
      <c r="M48" s="133"/>
      <c r="O48" s="133"/>
      <c r="Q48" s="125"/>
      <c r="T48" s="126"/>
      <c r="U48" s="126"/>
      <c r="V48" s="126"/>
      <c r="W48" s="126"/>
      <c r="X48" s="127"/>
      <c r="Y48" s="126"/>
      <c r="Z48" s="127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N48" s="117">
        <f aca="true" t="shared" si="7" ref="AN48:AN58">I48+K48+M48+O48</f>
        <v>0</v>
      </c>
      <c r="AP48" s="117">
        <f t="shared" si="1"/>
        <v>120</v>
      </c>
      <c r="AR48" s="117">
        <f>IF($J$26=J48,1,0)+IF($L$26=L48,1,0)+IF($N$26=N48,1,0)+IF($P$26=P48,1,0)+IF($Q$26=Q48,1,0)+IF($R$26=R48,1,0)+IF($S$26=S48,1,0)+IF($T$26=T48,1,0)+IF($U$26=U48,1,0)+IF($V$26=V48,1,0)+IF($W$26=W48,1,0)+IF($X$26=X48,1,0)+IF($Y$26=Y48,1,0)+IF($Z$26=Z48,1,0)+IF($AA$26=AA48,1,0)+IF($AB$26=AB48,1,0)+IF($AC$26=AC48,1,0)+IF($AD$26=AD48,1,0)+IF($AE$26=AE48,1,0)+IF($AF$26=AF48,1,0)+IF($AG$26=AG48,1,0)+IF($AH$26=AH48,1,0)+IF($AI$26=AI48,1,0)+IF($AJ$26=AJ48,1,0)+IF($AK$26=AK48,1,0)+IF($AL$26=AL48,1,0)+AT48</f>
        <v>0</v>
      </c>
      <c r="AT48" s="117"/>
      <c r="AU48" s="117"/>
      <c r="AV48" s="117">
        <f aca="true" t="shared" si="8" ref="AV48:AV58">AR48-AT48</f>
        <v>0</v>
      </c>
    </row>
    <row r="49" spans="1:48" s="119" customFormat="1" ht="15" hidden="1">
      <c r="A49" s="119">
        <f t="shared" si="6"/>
        <v>21</v>
      </c>
      <c r="B49" s="134"/>
      <c r="C49" s="121"/>
      <c r="D49" s="121"/>
      <c r="E49" s="121"/>
      <c r="F49" s="121"/>
      <c r="G49" s="121"/>
      <c r="K49" s="133"/>
      <c r="M49" s="133"/>
      <c r="O49" s="133"/>
      <c r="Q49" s="125"/>
      <c r="T49" s="126"/>
      <c r="U49" s="126"/>
      <c r="V49" s="126"/>
      <c r="W49" s="126"/>
      <c r="X49" s="127"/>
      <c r="Y49" s="126"/>
      <c r="Z49" s="127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N49" s="117">
        <f t="shared" si="7"/>
        <v>0</v>
      </c>
      <c r="AP49" s="117">
        <f t="shared" si="1"/>
        <v>120</v>
      </c>
      <c r="AR49" s="117">
        <f>IF($J$26=J49,1,0)+IF($L$26=L49,1,0)+IF($N$26=N49,1,0)+IF($P$26=P49,1,0)+IF($Q$26=Q49,1,0)+IF($R$26=R49,1,0)+IF($S$26=S49,1,0)+IF($T$26=T49,1,0)+IF($U$26=U49,1,0)+IF($V$26=V49,1,0)+IF($W$26=W49,1,0)+IF($X$26=X49,1,0)+IF($Y$26=Y49,1,0)+IF($Z$26=Z49,1,0)+IF($AA$26=AA49,1,0)+IF($AB$26=AB49,1,0)+IF($AC$26=AC49,1,0)+IF($AD$26=AD49,1,0)+IF($AE$26=AE49,1,0)+IF($AF$26=AF49,1,0)+IF($AG$26=AG49,1,0)+IF($AH$26=AH49,1,0)+IF($AI$26=AI49,1,0)+IF($AJ$26=AJ49,1,0)+IF($AK$26=AK49,1,0)+IF($AL$26=AL49,1,0)+AT49</f>
        <v>0</v>
      </c>
      <c r="AT49" s="117"/>
      <c r="AU49" s="117"/>
      <c r="AV49" s="117">
        <f t="shared" si="8"/>
        <v>0</v>
      </c>
    </row>
    <row r="50" spans="1:48" s="119" customFormat="1" ht="15" hidden="1">
      <c r="A50" s="119">
        <f t="shared" si="6"/>
        <v>22</v>
      </c>
      <c r="B50" s="121"/>
      <c r="C50" s="121"/>
      <c r="D50" s="121"/>
      <c r="E50" s="121"/>
      <c r="G50" s="121"/>
      <c r="Q50" s="125"/>
      <c r="T50" s="126"/>
      <c r="U50" s="126"/>
      <c r="V50" s="126"/>
      <c r="W50" s="126"/>
      <c r="X50" s="127"/>
      <c r="Y50" s="126"/>
      <c r="Z50" s="127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N50" s="117">
        <f t="shared" si="7"/>
        <v>0</v>
      </c>
      <c r="AP50" s="117">
        <f t="shared" si="1"/>
        <v>120</v>
      </c>
      <c r="AR50" s="117">
        <f>IF($J$26=J50,1,0)+IF($L$26=L50,1,0)+IF($N$26=N50,1,0)+IF($P$26=P50,1,0)+IF($Q$26=Q50,1,0)+IF($R$26=R50,1,0)+IF($S$26=S50,1,0)+IF($T$26=T50,1,0)+IF($U$26=U50,1,0)+IF($V$26=V50,1,0)+IF($W$26=W50,1,0)+IF($X$26=X50,1,0)+IF($Y$26=Y50,1,0)+IF($Z$26=Z50,1,0)+IF($AA$26=AA50,1,0)+IF($AB$26=AB50,1,0)+IF($AC$26=AC50,1,0)+IF($AD$26=AD50,1,0)+IF($AE$26=AE50,1,0)+IF($AF$26=AF50,1,0)+IF($AG$26=AG50,1,0)+IF($AH$26=AH50,1,0)+IF($AI$26=AI50,1,0)+IF($AJ$26=AJ50,1,0)+IF($AK$26=AK50,1,0)+IF($AL$26=AL50,1,0)+AT50</f>
        <v>0</v>
      </c>
      <c r="AT50" s="117"/>
      <c r="AU50" s="117"/>
      <c r="AV50" s="117">
        <f t="shared" si="8"/>
        <v>0</v>
      </c>
    </row>
    <row r="51" spans="1:48" s="119" customFormat="1" ht="15" hidden="1">
      <c r="A51" s="119">
        <f t="shared" si="6"/>
        <v>23</v>
      </c>
      <c r="B51" s="130"/>
      <c r="C51" s="130"/>
      <c r="D51" s="130"/>
      <c r="E51" s="130"/>
      <c r="F51" s="130"/>
      <c r="G51" s="130"/>
      <c r="J51" s="126"/>
      <c r="K51" s="133"/>
      <c r="M51" s="133"/>
      <c r="O51" s="133"/>
      <c r="Q51" s="125"/>
      <c r="T51" s="126"/>
      <c r="U51" s="126"/>
      <c r="V51" s="126"/>
      <c r="W51" s="126"/>
      <c r="X51" s="127"/>
      <c r="Y51" s="126"/>
      <c r="Z51" s="127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N51" s="117">
        <f t="shared" si="7"/>
        <v>0</v>
      </c>
      <c r="AP51" s="117">
        <f t="shared" si="1"/>
        <v>120</v>
      </c>
      <c r="AR51" s="117">
        <f>IF($J$26=J51,1,0)+IF($L$26=L51,1,0)+IF($N$26=N51,1,0)+IF($P$26=P51,1,0)+IF($Q$26=Q51,1,0)+IF($R$26=R51,1,0)+IF($S$26=S51,1,0)+IF($T$26=T51,1,0)+IF($U$26=U51,1,0)+IF($V$26=V51,1,0)+IF($W$26=W51,1,0)+IF($X$26=X51,1,0)+IF($Y$26=Y51,1,0)+IF($Z$26=Z51,1,0)+IF($AA$26=AA51,1,0)+IF($AB$26=AB51,1,0)+IF($AC$26=AC51,1,0)+IF($AD$26=AD51,1,0)+IF($AE$26=AE51,1,0)+IF($AF$26=AF51,1,0)+IF($AG$26=AG51,1,0)+IF($AH$26=AH51,1,0)+IF($AI$26=AI51,1,0)+IF($AJ$26=AJ51,1,0)+IF($AK$26=AK51,1,0)+IF($AL$26=AL51,1,0)+AT51</f>
        <v>0</v>
      </c>
      <c r="AT51" s="117"/>
      <c r="AU51" s="117"/>
      <c r="AV51" s="117">
        <f t="shared" si="8"/>
        <v>0</v>
      </c>
    </row>
    <row r="52" spans="1:48" s="119" customFormat="1" ht="15.75" hidden="1">
      <c r="A52" s="119">
        <f t="shared" si="6"/>
        <v>24</v>
      </c>
      <c r="B52" s="120"/>
      <c r="C52" s="120"/>
      <c r="D52" s="120"/>
      <c r="E52" s="120"/>
      <c r="F52" s="120"/>
      <c r="G52" s="120"/>
      <c r="J52" s="126"/>
      <c r="K52" s="133"/>
      <c r="M52" s="133"/>
      <c r="O52" s="133"/>
      <c r="Q52" s="125"/>
      <c r="X52" s="132"/>
      <c r="Z52" s="132"/>
      <c r="AL52" s="126"/>
      <c r="AN52" s="117">
        <f t="shared" si="7"/>
        <v>0</v>
      </c>
      <c r="AP52" s="117">
        <f t="shared" si="1"/>
        <v>120</v>
      </c>
      <c r="AR52" s="117">
        <f aca="true" t="shared" si="9" ref="AR52:AR58">IF($J$26=J52,1,0)+IF($L$26=L52,1,0)+IF($N$26=N52,1,0)+IF($P$26=P52,1,0)+IF($Q$26=Q52,1,0)+IF($R$26=R52,1,0)+IF($S$26=S52,1,0)+IF($T$26=T52,1,0)+IF($U$26=U52,1,0)+IF($V$26=V52,1,0)+IF($W$26=W52,1,0)+IF($X$26=X52,1,0)+IF($Y$26=Y52,1,0)+IF($Z$26=Z52,1,0)+IF($AA$26=AA52,1,0)+IF($AB$26=AB52,1,0)+IF($AC$26=AC52,1,0)+IF($AD$26=AD52,1,0)+IF($AE$26=AE52,1,0)+IF($AF$26=AF52,1,0)+IF($AG$26=AG52,1,0)+IF($AH$26=AH52,1,0)+IF($AI$26=AI52,1,0)+IF($AJ$26=AJ52,1,0)+IF($AK$26=AK52,1,0)+IF($AL$26=AL52,1,0)+AT52</f>
        <v>0</v>
      </c>
      <c r="AT52" s="117"/>
      <c r="AU52" s="117"/>
      <c r="AV52" s="117">
        <f t="shared" si="8"/>
        <v>0</v>
      </c>
    </row>
    <row r="53" spans="1:48" s="119" customFormat="1" ht="15.75" hidden="1">
      <c r="A53" s="119">
        <f t="shared" si="6"/>
        <v>25</v>
      </c>
      <c r="B53" s="135"/>
      <c r="C53" s="131"/>
      <c r="D53" s="131"/>
      <c r="E53" s="131"/>
      <c r="F53" s="131"/>
      <c r="G53" s="120"/>
      <c r="Q53" s="125"/>
      <c r="X53" s="132"/>
      <c r="Z53" s="132"/>
      <c r="AL53" s="126"/>
      <c r="AN53" s="117">
        <f t="shared" si="7"/>
        <v>0</v>
      </c>
      <c r="AP53" s="117">
        <f t="shared" si="1"/>
        <v>120</v>
      </c>
      <c r="AR53" s="117">
        <f t="shared" si="9"/>
        <v>0</v>
      </c>
      <c r="AT53" s="117"/>
      <c r="AU53" s="117"/>
      <c r="AV53" s="117">
        <f t="shared" si="8"/>
        <v>0</v>
      </c>
    </row>
    <row r="54" spans="1:48" s="119" customFormat="1" ht="15.75" hidden="1">
      <c r="A54" s="119">
        <f t="shared" si="6"/>
        <v>26</v>
      </c>
      <c r="B54" s="120"/>
      <c r="C54" s="120"/>
      <c r="D54" s="120"/>
      <c r="E54" s="120"/>
      <c r="F54" s="120"/>
      <c r="G54" s="120"/>
      <c r="Q54" s="125"/>
      <c r="X54" s="132"/>
      <c r="Z54" s="132"/>
      <c r="AL54" s="126"/>
      <c r="AN54" s="117">
        <f t="shared" si="7"/>
        <v>0</v>
      </c>
      <c r="AP54" s="117">
        <f t="shared" si="1"/>
        <v>120</v>
      </c>
      <c r="AR54" s="117">
        <f t="shared" si="9"/>
        <v>0</v>
      </c>
      <c r="AT54" s="117"/>
      <c r="AU54" s="117"/>
      <c r="AV54" s="117">
        <f t="shared" si="8"/>
        <v>0</v>
      </c>
    </row>
    <row r="55" spans="1:48" s="119" customFormat="1" ht="15.75" hidden="1">
      <c r="A55" s="119">
        <f t="shared" si="6"/>
        <v>27</v>
      </c>
      <c r="B55" s="120"/>
      <c r="C55" s="120"/>
      <c r="D55" s="120"/>
      <c r="E55" s="120"/>
      <c r="F55" s="120"/>
      <c r="G55" s="120"/>
      <c r="Q55" s="125"/>
      <c r="X55" s="132"/>
      <c r="Z55" s="132"/>
      <c r="AL55" s="126"/>
      <c r="AN55" s="117">
        <f t="shared" si="7"/>
        <v>0</v>
      </c>
      <c r="AP55" s="117">
        <f t="shared" si="1"/>
        <v>120</v>
      </c>
      <c r="AR55" s="117">
        <f t="shared" si="9"/>
        <v>0</v>
      </c>
      <c r="AT55" s="117"/>
      <c r="AU55" s="117"/>
      <c r="AV55" s="117">
        <f t="shared" si="8"/>
        <v>0</v>
      </c>
    </row>
    <row r="56" spans="1:48" s="119" customFormat="1" ht="15.75" hidden="1">
      <c r="A56" s="119">
        <f t="shared" si="6"/>
        <v>28</v>
      </c>
      <c r="B56" s="120"/>
      <c r="C56" s="120"/>
      <c r="D56" s="120"/>
      <c r="E56" s="120"/>
      <c r="F56" s="120"/>
      <c r="G56" s="120"/>
      <c r="Q56" s="125"/>
      <c r="X56" s="132"/>
      <c r="Z56" s="132"/>
      <c r="AL56" s="126"/>
      <c r="AM56" s="133"/>
      <c r="AN56" s="117">
        <f t="shared" si="7"/>
        <v>0</v>
      </c>
      <c r="AP56" s="117">
        <f t="shared" si="1"/>
        <v>120</v>
      </c>
      <c r="AR56" s="117">
        <f t="shared" si="9"/>
        <v>0</v>
      </c>
      <c r="AT56" s="117"/>
      <c r="AU56" s="117"/>
      <c r="AV56" s="117">
        <f t="shared" si="8"/>
        <v>0</v>
      </c>
    </row>
    <row r="57" spans="1:48" s="119" customFormat="1" ht="15.75" hidden="1">
      <c r="A57" s="119">
        <f t="shared" si="6"/>
        <v>29</v>
      </c>
      <c r="B57" s="120"/>
      <c r="C57" s="120"/>
      <c r="D57" s="120"/>
      <c r="E57" s="120"/>
      <c r="F57" s="120"/>
      <c r="G57" s="120"/>
      <c r="Q57" s="125"/>
      <c r="X57" s="132"/>
      <c r="Z57" s="132"/>
      <c r="AL57" s="126"/>
      <c r="AN57" s="117">
        <f t="shared" si="7"/>
        <v>0</v>
      </c>
      <c r="AP57" s="117">
        <f t="shared" si="1"/>
        <v>120</v>
      </c>
      <c r="AR57" s="117">
        <f t="shared" si="9"/>
        <v>0</v>
      </c>
      <c r="AT57" s="117"/>
      <c r="AU57" s="117"/>
      <c r="AV57" s="117">
        <f t="shared" si="8"/>
        <v>0</v>
      </c>
    </row>
    <row r="58" spans="1:48" s="140" customFormat="1" ht="15.75" hidden="1">
      <c r="A58" s="119">
        <f t="shared" si="6"/>
        <v>30</v>
      </c>
      <c r="B58" s="137"/>
      <c r="C58" s="137"/>
      <c r="D58" s="137"/>
      <c r="E58" s="137"/>
      <c r="F58" s="137"/>
      <c r="G58" s="137"/>
      <c r="H58" s="136"/>
      <c r="I58" s="136"/>
      <c r="J58" s="136"/>
      <c r="K58" s="136"/>
      <c r="L58" s="136"/>
      <c r="M58" s="136"/>
      <c r="N58" s="136"/>
      <c r="O58" s="136"/>
      <c r="P58" s="138"/>
      <c r="Q58" s="139"/>
      <c r="R58" s="136"/>
      <c r="S58" s="136"/>
      <c r="T58" s="136"/>
      <c r="U58" s="136"/>
      <c r="V58" s="136"/>
      <c r="W58" s="136"/>
      <c r="X58" s="138"/>
      <c r="Y58" s="136"/>
      <c r="Z58" s="138"/>
      <c r="AL58" s="126"/>
      <c r="AN58" s="141">
        <f t="shared" si="7"/>
        <v>0</v>
      </c>
      <c r="AP58" s="141">
        <f t="shared" si="1"/>
        <v>120</v>
      </c>
      <c r="AQ58" s="125"/>
      <c r="AR58" s="141">
        <f t="shared" si="9"/>
        <v>0</v>
      </c>
      <c r="AT58" s="141"/>
      <c r="AU58" s="117"/>
      <c r="AV58" s="141">
        <f t="shared" si="8"/>
        <v>0</v>
      </c>
    </row>
    <row r="59" spans="1:17" ht="1.5" customHeight="1" hidden="1">
      <c r="A59" s="119">
        <f t="shared" si="6"/>
        <v>31</v>
      </c>
      <c r="B59" s="84" t="s">
        <v>131</v>
      </c>
      <c r="F59" s="8"/>
      <c r="L59" s="101"/>
      <c r="M59" s="101"/>
      <c r="N59" s="101"/>
      <c r="O59" s="101"/>
      <c r="P59" s="101"/>
      <c r="Q59" s="99"/>
    </row>
    <row r="60" spans="1:48" s="56" customFormat="1" ht="15.75" hidden="1">
      <c r="A60" s="119">
        <f t="shared" si="6"/>
        <v>32</v>
      </c>
      <c r="B60" s="85" t="s">
        <v>38</v>
      </c>
      <c r="J60" s="57"/>
      <c r="K60" s="57"/>
      <c r="L60" s="102"/>
      <c r="M60" s="57"/>
      <c r="N60" s="57"/>
      <c r="O60" s="57"/>
      <c r="P60" s="57"/>
      <c r="Q60" s="58"/>
      <c r="AC60" s="58"/>
      <c r="AD60" s="58"/>
      <c r="AE60" s="58"/>
      <c r="AF60" s="58"/>
      <c r="AG60" s="58"/>
      <c r="AH60" s="58"/>
      <c r="AI60" s="58"/>
      <c r="AJ60" s="58"/>
      <c r="AK60" s="57"/>
      <c r="AP60" s="57"/>
      <c r="AQ60" s="57"/>
      <c r="AR60" s="57"/>
      <c r="AS60" s="57"/>
      <c r="AT60" s="57"/>
      <c r="AU60" s="57"/>
      <c r="AV60" s="57"/>
    </row>
    <row r="61" spans="2:17" ht="15">
      <c r="B61" s="47">
        <f>COUNTA(B29:B59)-1</f>
        <v>18</v>
      </c>
      <c r="C61" s="46"/>
      <c r="F61" s="8"/>
      <c r="L61" s="91"/>
      <c r="M61" s="91"/>
      <c r="N61" s="91"/>
      <c r="O61" s="91"/>
      <c r="P61" s="91"/>
      <c r="Q61" s="44"/>
    </row>
    <row r="62" spans="2:40" ht="12.75">
      <c r="B62" s="19"/>
      <c r="C62" s="22" t="s">
        <v>40</v>
      </c>
      <c r="D62" s="22" t="s">
        <v>40</v>
      </c>
      <c r="E62" s="22"/>
      <c r="F62" s="22"/>
      <c r="J62" s="104">
        <f>COUNTIF(J28:J59,J26)</f>
        <v>14</v>
      </c>
      <c r="K62" s="104"/>
      <c r="L62" s="104">
        <f>COUNTIF(L28:L59,L26)</f>
        <v>9</v>
      </c>
      <c r="M62" s="23"/>
      <c r="N62" s="23">
        <f>COUNTIF(N28:N59,N26)</f>
        <v>0</v>
      </c>
      <c r="O62" s="23"/>
      <c r="P62" s="23">
        <f>COUNTIF(P28:P59,P26)</f>
        <v>0</v>
      </c>
      <c r="Q62" s="23">
        <f>COUNTIF(Q29:Q59,Q26)</f>
        <v>16</v>
      </c>
      <c r="R62" s="23">
        <f>COUNTIF(R29:R59,R26)</f>
        <v>5</v>
      </c>
      <c r="S62" s="23">
        <f>COUNTIF(S29:S59,S26)</f>
        <v>17</v>
      </c>
      <c r="T62" s="23">
        <f>COUNTIF(T29:T59,T26)</f>
        <v>12</v>
      </c>
      <c r="U62" s="23">
        <f>COUNTIF(U29:U59,U26)</f>
        <v>15</v>
      </c>
      <c r="V62" s="23">
        <f>COUNTIF(V29:V59,V26)</f>
        <v>9</v>
      </c>
      <c r="W62" s="23">
        <f>COUNTIF(W29:W59,W26)</f>
        <v>1</v>
      </c>
      <c r="X62" s="24">
        <f>COUNTIF(X29:X59,X26)</f>
        <v>3</v>
      </c>
      <c r="Y62" s="149">
        <f>COUNTIF(Y29:Y59,Y26)</f>
        <v>0</v>
      </c>
      <c r="Z62" s="23">
        <f>COUNTIF(Z29:Z59,Z26)</f>
        <v>0</v>
      </c>
      <c r="AA62" s="23">
        <f>COUNTIF(AA29:AA59,AA26)</f>
        <v>0</v>
      </c>
      <c r="AB62" s="23">
        <f>COUNTIF(AB29:AB59,AB26)</f>
        <v>0</v>
      </c>
      <c r="AC62" s="23">
        <f>COUNTIF(AC29:AC59,AC26)</f>
        <v>0</v>
      </c>
      <c r="AD62" s="23">
        <f>COUNTIF(AD29:AD59,AD26)</f>
        <v>0</v>
      </c>
      <c r="AE62" s="23">
        <f>COUNTIF(AE29:AE59,AE26)</f>
        <v>0</v>
      </c>
      <c r="AF62" s="23">
        <f>COUNTIF(AF29:AF59,AF26)</f>
        <v>0</v>
      </c>
      <c r="AG62" s="23">
        <f>COUNTIF(AG29:AG59,AG26)</f>
        <v>0</v>
      </c>
      <c r="AH62" s="23">
        <f>COUNTIF(AH29:AH59,AH26)</f>
        <v>0</v>
      </c>
      <c r="AI62" s="23">
        <f>COUNTIF(AI29:AI59,AI26)</f>
        <v>0</v>
      </c>
      <c r="AJ62" s="23">
        <f>COUNTIF(AJ29:AJ59,AJ26)</f>
        <v>0</v>
      </c>
      <c r="AK62" s="24">
        <f>COUNTIF(AK29:AK59,L26)</f>
        <v>0</v>
      </c>
      <c r="AL62" s="24">
        <f>COUNTIF(AL29:AL59,M26)</f>
        <v>0</v>
      </c>
      <c r="AM62" s="25"/>
      <c r="AN62" s="25"/>
    </row>
    <row r="63" spans="2:40" ht="12.75">
      <c r="B63" s="19"/>
      <c r="C63" s="22" t="s">
        <v>41</v>
      </c>
      <c r="D63" s="22" t="s">
        <v>41</v>
      </c>
      <c r="E63" s="22"/>
      <c r="F63" s="22"/>
      <c r="J63" s="105">
        <f>COUNTA(J28:J59)</f>
        <v>17</v>
      </c>
      <c r="K63" s="105"/>
      <c r="L63" s="105">
        <f>COUNTA(L28:L59)</f>
        <v>17</v>
      </c>
      <c r="M63" s="26"/>
      <c r="N63" s="26">
        <f>COUNTA(N28:N59)</f>
        <v>0</v>
      </c>
      <c r="O63" s="26"/>
      <c r="P63" s="26">
        <f>COUNTA(P28:P59)</f>
        <v>0</v>
      </c>
      <c r="Q63" s="26">
        <f aca="true" t="shared" si="10" ref="Q63:AL63">COUNTA(Q29:Q59)</f>
        <v>19</v>
      </c>
      <c r="R63" s="26">
        <f t="shared" si="10"/>
        <v>19</v>
      </c>
      <c r="S63" s="26">
        <f t="shared" si="10"/>
        <v>19</v>
      </c>
      <c r="T63" s="26">
        <f t="shared" si="10"/>
        <v>19</v>
      </c>
      <c r="U63" s="26">
        <f t="shared" si="10"/>
        <v>19</v>
      </c>
      <c r="V63" s="26">
        <f t="shared" si="10"/>
        <v>19</v>
      </c>
      <c r="W63" s="26">
        <f t="shared" si="10"/>
        <v>19</v>
      </c>
      <c r="X63" s="27">
        <f t="shared" si="10"/>
        <v>19</v>
      </c>
      <c r="Y63" s="25">
        <f t="shared" si="10"/>
        <v>0</v>
      </c>
      <c r="Z63" s="26">
        <f t="shared" si="10"/>
        <v>0</v>
      </c>
      <c r="AA63" s="26">
        <f t="shared" si="10"/>
        <v>0</v>
      </c>
      <c r="AB63" s="26">
        <f t="shared" si="10"/>
        <v>0</v>
      </c>
      <c r="AC63" s="25">
        <f t="shared" si="10"/>
        <v>0</v>
      </c>
      <c r="AD63" s="25">
        <f t="shared" si="10"/>
        <v>0</v>
      </c>
      <c r="AE63" s="25">
        <f t="shared" si="10"/>
        <v>0</v>
      </c>
      <c r="AF63" s="25">
        <f t="shared" si="10"/>
        <v>0</v>
      </c>
      <c r="AG63" s="25">
        <f t="shared" si="10"/>
        <v>0</v>
      </c>
      <c r="AH63" s="25">
        <f t="shared" si="10"/>
        <v>0</v>
      </c>
      <c r="AI63" s="25">
        <f t="shared" si="10"/>
        <v>0</v>
      </c>
      <c r="AJ63" s="25">
        <f t="shared" si="10"/>
        <v>0</v>
      </c>
      <c r="AK63" s="27">
        <f t="shared" si="10"/>
        <v>0</v>
      </c>
      <c r="AL63" s="27">
        <f t="shared" si="10"/>
        <v>0</v>
      </c>
      <c r="AM63" s="25"/>
      <c r="AN63" s="25"/>
    </row>
    <row r="64" spans="2:40" ht="12.75">
      <c r="B64" s="19"/>
      <c r="C64" s="87" t="s">
        <v>42</v>
      </c>
      <c r="D64" s="87" t="s">
        <v>42</v>
      </c>
      <c r="E64" s="16"/>
      <c r="F64" s="16"/>
      <c r="J64" s="165">
        <f>100*(J63-J62)/J63</f>
        <v>17.647058823529413</v>
      </c>
      <c r="K64" s="165"/>
      <c r="L64" s="165">
        <f>100*(L63-L62)/L63</f>
        <v>47.05882352941177</v>
      </c>
      <c r="M64" s="166"/>
      <c r="N64" s="166" t="e">
        <f>100*(N63-N62)/N63</f>
        <v>#DIV/0!</v>
      </c>
      <c r="O64" s="166"/>
      <c r="P64" s="166" t="e">
        <f aca="true" t="shared" si="11" ref="P64:AL64">100*(P63-P62)/P63</f>
        <v>#DIV/0!</v>
      </c>
      <c r="Q64" s="166">
        <f t="shared" si="11"/>
        <v>15.789473684210526</v>
      </c>
      <c r="R64" s="166">
        <f t="shared" si="11"/>
        <v>73.6842105263158</v>
      </c>
      <c r="S64" s="166">
        <f t="shared" si="11"/>
        <v>10.526315789473685</v>
      </c>
      <c r="T64" s="166">
        <f t="shared" si="11"/>
        <v>36.8421052631579</v>
      </c>
      <c r="U64" s="166">
        <f t="shared" si="11"/>
        <v>21.05263157894737</v>
      </c>
      <c r="V64" s="166">
        <f t="shared" si="11"/>
        <v>52.63157894736842</v>
      </c>
      <c r="W64" s="166">
        <f t="shared" si="11"/>
        <v>94.73684210526316</v>
      </c>
      <c r="X64" s="167">
        <f t="shared" si="11"/>
        <v>84.21052631578948</v>
      </c>
      <c r="Y64" s="150" t="e">
        <f t="shared" si="11"/>
        <v>#DIV/0!</v>
      </c>
      <c r="Z64" s="28" t="e">
        <f t="shared" si="11"/>
        <v>#DIV/0!</v>
      </c>
      <c r="AA64" s="28" t="e">
        <f t="shared" si="11"/>
        <v>#DIV/0!</v>
      </c>
      <c r="AB64" s="28" t="e">
        <f t="shared" si="11"/>
        <v>#DIV/0!</v>
      </c>
      <c r="AC64" s="28" t="e">
        <f t="shared" si="11"/>
        <v>#DIV/0!</v>
      </c>
      <c r="AD64" s="28" t="e">
        <f t="shared" si="11"/>
        <v>#DIV/0!</v>
      </c>
      <c r="AE64" s="28" t="e">
        <f t="shared" si="11"/>
        <v>#DIV/0!</v>
      </c>
      <c r="AF64" s="28" t="e">
        <f t="shared" si="11"/>
        <v>#DIV/0!</v>
      </c>
      <c r="AG64" s="28" t="e">
        <f t="shared" si="11"/>
        <v>#DIV/0!</v>
      </c>
      <c r="AH64" s="28" t="e">
        <f t="shared" si="11"/>
        <v>#DIV/0!</v>
      </c>
      <c r="AI64" s="28" t="e">
        <f t="shared" si="11"/>
        <v>#DIV/0!</v>
      </c>
      <c r="AJ64" s="28" t="e">
        <f t="shared" si="11"/>
        <v>#DIV/0!</v>
      </c>
      <c r="AK64" s="29" t="e">
        <f t="shared" si="11"/>
        <v>#DIV/0!</v>
      </c>
      <c r="AL64" s="29" t="e">
        <f t="shared" si="11"/>
        <v>#DIV/0!</v>
      </c>
      <c r="AM64" s="30"/>
      <c r="AN64" s="30"/>
    </row>
    <row r="65" spans="2:40" ht="12.75">
      <c r="B65" s="19"/>
      <c r="D65" s="16"/>
      <c r="E65" s="16"/>
      <c r="F65" s="16"/>
      <c r="J65" s="106"/>
      <c r="K65" s="106"/>
      <c r="L65" s="106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</row>
    <row r="66" spans="2:48" s="56" customFormat="1" ht="15.75">
      <c r="B66" s="85" t="s">
        <v>43</v>
      </c>
      <c r="J66" s="57"/>
      <c r="K66" s="57"/>
      <c r="L66" s="57"/>
      <c r="M66" s="57"/>
      <c r="N66" s="57"/>
      <c r="O66" s="57"/>
      <c r="P66" s="57"/>
      <c r="Q66" s="58"/>
      <c r="AC66" s="58"/>
      <c r="AD66" s="58"/>
      <c r="AE66" s="58"/>
      <c r="AF66" s="58"/>
      <c r="AG66" s="58"/>
      <c r="AH66" s="58"/>
      <c r="AI66" s="58"/>
      <c r="AJ66" s="58"/>
      <c r="AK66" s="57"/>
      <c r="AP66" s="57"/>
      <c r="AQ66" s="57"/>
      <c r="AR66" s="57"/>
      <c r="AS66" s="57"/>
      <c r="AT66" s="57"/>
      <c r="AU66" s="57"/>
      <c r="AV66" s="57"/>
    </row>
    <row r="67" spans="2:37" ht="12.75">
      <c r="B67" s="32"/>
      <c r="J67" s="107"/>
      <c r="K67" s="107"/>
      <c r="L67" s="107"/>
      <c r="M67" s="4"/>
      <c r="N67" s="4"/>
      <c r="O67" s="4"/>
      <c r="P67" s="4"/>
      <c r="Q67" s="4"/>
      <c r="AC67" s="4"/>
      <c r="AD67" s="4"/>
      <c r="AE67" s="4"/>
      <c r="AF67" s="4"/>
      <c r="AG67" s="4"/>
      <c r="AH67" s="4"/>
      <c r="AI67" s="4"/>
      <c r="AJ67" s="4"/>
      <c r="AK67" s="31"/>
    </row>
    <row r="68" spans="2:37" ht="12.75">
      <c r="B68" s="61" t="s">
        <v>44</v>
      </c>
      <c r="J68" s="107"/>
      <c r="K68" s="107"/>
      <c r="L68" s="107"/>
      <c r="M68" s="4"/>
      <c r="N68" s="4"/>
      <c r="O68" s="4"/>
      <c r="P68" s="4"/>
      <c r="Q68" s="4"/>
      <c r="AC68" s="4"/>
      <c r="AD68" s="4"/>
      <c r="AE68" s="4"/>
      <c r="AF68" s="4"/>
      <c r="AG68" s="4"/>
      <c r="AH68" s="4"/>
      <c r="AI68" s="4"/>
      <c r="AJ68" s="4"/>
      <c r="AK68" s="31"/>
    </row>
    <row r="69" spans="2:17" ht="12.75">
      <c r="B69" s="86" t="s">
        <v>45</v>
      </c>
      <c r="P69" s="5"/>
      <c r="Q69" s="8"/>
    </row>
    <row r="70" ht="12.75">
      <c r="Q70" s="8"/>
    </row>
    <row r="71" ht="12.75">
      <c r="Q71" s="8"/>
    </row>
    <row r="72" ht="12.75">
      <c r="Q72" s="8"/>
    </row>
    <row r="73" ht="12.75">
      <c r="Q73" s="8"/>
    </row>
    <row r="74" ht="12.75">
      <c r="Q74" s="8"/>
    </row>
    <row r="75" ht="12.75">
      <c r="Q75" s="8"/>
    </row>
    <row r="76" ht="12.75">
      <c r="Q76" s="8"/>
    </row>
    <row r="77" ht="12.75">
      <c r="Q77" s="8"/>
    </row>
    <row r="78" ht="12.75">
      <c r="Q78" s="8"/>
    </row>
    <row r="79" ht="12.75">
      <c r="Q79" s="8"/>
    </row>
    <row r="80" ht="12.75">
      <c r="Q80" s="8"/>
    </row>
    <row r="81" ht="12.75">
      <c r="Q81" s="8"/>
    </row>
    <row r="82" ht="12.75">
      <c r="Q82" s="8"/>
    </row>
    <row r="83" ht="12.75">
      <c r="Q83" s="8"/>
    </row>
    <row r="84" ht="12.75">
      <c r="Q84" s="8"/>
    </row>
    <row r="85" ht="12.75">
      <c r="Q85" s="8"/>
    </row>
    <row r="86" ht="12.75">
      <c r="Q86" s="8"/>
    </row>
    <row r="87" ht="12.75">
      <c r="Q87" s="8"/>
    </row>
    <row r="88" ht="12.75">
      <c r="Q88" s="8"/>
    </row>
    <row r="89" ht="12.75">
      <c r="Q89" s="8"/>
    </row>
    <row r="90" ht="12.75">
      <c r="Q90" s="8"/>
    </row>
    <row r="91" ht="12.75">
      <c r="Q91" s="8"/>
    </row>
    <row r="92" ht="12.75">
      <c r="Q92" s="8"/>
    </row>
    <row r="93" ht="12.75">
      <c r="Q93" s="8"/>
    </row>
    <row r="94" ht="12.75">
      <c r="Q94" s="8"/>
    </row>
    <row r="95" ht="12.75">
      <c r="Q95" s="8"/>
    </row>
    <row r="96" ht="12.75">
      <c r="Q96" s="8"/>
    </row>
    <row r="97" ht="12.75">
      <c r="Q97" s="8"/>
    </row>
    <row r="98" ht="12.75">
      <c r="Q98" s="8"/>
    </row>
    <row r="99" ht="12.75">
      <c r="Q99" s="8"/>
    </row>
    <row r="100" ht="12.75">
      <c r="Q100" s="8"/>
    </row>
    <row r="101" ht="12.75">
      <c r="Q101" s="8"/>
    </row>
    <row r="102" ht="12.75">
      <c r="Q102" s="8"/>
    </row>
    <row r="103" ht="12.75">
      <c r="Q103" s="8"/>
    </row>
    <row r="104" ht="12.75">
      <c r="Q104" s="8"/>
    </row>
    <row r="105" ht="12.75">
      <c r="Q105" s="8"/>
    </row>
    <row r="106" ht="12.75">
      <c r="Q106" s="8"/>
    </row>
    <row r="107" ht="12.75">
      <c r="Q107" s="8"/>
    </row>
    <row r="108" ht="12.75">
      <c r="Q108" s="8"/>
    </row>
    <row r="109" ht="12.75">
      <c r="Q109" s="8"/>
    </row>
    <row r="110" ht="12.75">
      <c r="Q110" s="8"/>
    </row>
    <row r="111" ht="12.75">
      <c r="Q111" s="8"/>
    </row>
  </sheetData>
  <sheetProtection/>
  <mergeCells count="7">
    <mergeCell ref="A21:AV21"/>
    <mergeCell ref="B25:C25"/>
    <mergeCell ref="AN23:AN27"/>
    <mergeCell ref="AP23:AP27"/>
    <mergeCell ref="AR23:AR27"/>
    <mergeCell ref="AT23:AT27"/>
    <mergeCell ref="AV23:AV27"/>
  </mergeCells>
  <conditionalFormatting sqref="P32:Z32 AK48:AK53 AL48:AL58 P48:AJ58 P29:AL31 N29:N58 L29:L58 J29:J58 P33:AL47">
    <cfRule type="cellIs" priority="5" dxfId="0" operator="notEqual" stopIfTrue="1">
      <formula>J$26</formula>
    </cfRule>
  </conditionalFormatting>
  <conditionalFormatting sqref="K33 M33 O33">
    <cfRule type="cellIs" priority="4" dxfId="3" operator="notEqual" stopIfTrue="1">
      <formula>K$26</formula>
    </cfRule>
  </conditionalFormatting>
  <conditionalFormatting sqref="AK54:AK58">
    <cfRule type="cellIs" priority="3" dxfId="0" operator="notEqual" stopIfTrue="1">
      <formula>L$26</formula>
    </cfRule>
  </conditionalFormatting>
  <conditionalFormatting sqref="K54:K58 M54:M57 O54:O57">
    <cfRule type="cellIs" priority="2" dxfId="0" operator="notEqual" stopIfTrue="1">
      <formula>#REF!</formula>
    </cfRule>
  </conditionalFormatting>
  <printOptions gridLines="1"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6"/>
  <sheetViews>
    <sheetView zoomScalePageLayoutView="0" workbookViewId="0" topLeftCell="H16">
      <selection activeCell="AN31" sqref="AN31"/>
    </sheetView>
  </sheetViews>
  <sheetFormatPr defaultColWidth="9.140625" defaultRowHeight="12.75"/>
  <cols>
    <col min="1" max="1" width="4.140625" style="0" customWidth="1"/>
    <col min="2" max="2" width="41.28125" style="0" customWidth="1"/>
    <col min="3" max="3" width="9.8515625" style="0" customWidth="1"/>
    <col min="4" max="4" width="10.57421875" style="0" customWidth="1"/>
    <col min="5" max="5" width="5.421875" style="0" bestFit="1" customWidth="1"/>
    <col min="6" max="6" width="4.00390625" style="0" bestFit="1" customWidth="1"/>
    <col min="7" max="7" width="11.421875" style="0" customWidth="1"/>
    <col min="8" max="8" width="2.140625" style="0" customWidth="1"/>
    <col min="9" max="9" width="6.00390625" style="0" customWidth="1"/>
    <col min="10" max="10" width="4.57421875" style="2" customWidth="1"/>
    <col min="11" max="11" width="6.421875" style="2" customWidth="1"/>
    <col min="12" max="12" width="4.57421875" style="2" customWidth="1"/>
    <col min="13" max="13" width="6.57421875" style="2" customWidth="1"/>
    <col min="14" max="14" width="4.57421875" style="2" customWidth="1"/>
    <col min="15" max="15" width="6.421875" style="2" customWidth="1"/>
    <col min="16" max="16" width="4.57421875" style="2" customWidth="1"/>
    <col min="17" max="17" width="3.7109375" style="3" customWidth="1"/>
    <col min="18" max="28" width="3.7109375" style="0" customWidth="1"/>
    <col min="29" max="36" width="3.7109375" style="8" customWidth="1"/>
    <col min="37" max="37" width="3.7109375" style="2" customWidth="1"/>
    <col min="38" max="39" width="4.421875" style="0" customWidth="1"/>
    <col min="40" max="40" width="6.140625" style="0" customWidth="1"/>
    <col min="41" max="41" width="3.28125" style="0" customWidth="1"/>
    <col min="42" max="42" width="3.8515625" style="0" customWidth="1"/>
    <col min="43" max="43" width="4.140625" style="0" customWidth="1"/>
    <col min="44" max="44" width="3.00390625" style="0" customWidth="1"/>
  </cols>
  <sheetData>
    <row r="1" ht="12.75">
      <c r="Q1" s="8"/>
    </row>
    <row r="2" spans="2:17" ht="15.75">
      <c r="B2" s="70" t="s">
        <v>46</v>
      </c>
      <c r="Q2" s="8"/>
    </row>
    <row r="3" spans="2:17" ht="15.75">
      <c r="B3" s="70" t="s">
        <v>10</v>
      </c>
      <c r="Q3" s="8"/>
    </row>
    <row r="4" spans="2:17" ht="15.75">
      <c r="B4" s="70" t="s">
        <v>11</v>
      </c>
      <c r="Q4" s="8"/>
    </row>
    <row r="5" spans="2:26" ht="15.75">
      <c r="B5" s="71" t="s">
        <v>12</v>
      </c>
      <c r="C5" s="77">
        <v>4</v>
      </c>
      <c r="D5" s="75" t="s">
        <v>9</v>
      </c>
      <c r="I5" s="72" t="s">
        <v>14</v>
      </c>
      <c r="Q5" s="8"/>
      <c r="Z5" s="72"/>
    </row>
    <row r="6" spans="2:17" ht="12" customHeight="1">
      <c r="B6" s="71" t="s">
        <v>6</v>
      </c>
      <c r="C6" s="77">
        <v>60</v>
      </c>
      <c r="D6" s="73" t="s">
        <v>7</v>
      </c>
      <c r="Q6" s="8"/>
    </row>
    <row r="7" spans="2:17" ht="12.75" customHeight="1">
      <c r="B7" s="74" t="s">
        <v>2</v>
      </c>
      <c r="C7" s="78">
        <f>IF(C$4&gt;0,60,0)</f>
        <v>0</v>
      </c>
      <c r="D7" s="73" t="s">
        <v>5</v>
      </c>
      <c r="Q7" s="8"/>
    </row>
    <row r="8" spans="2:17" ht="12" customHeight="1">
      <c r="B8" s="74" t="s">
        <v>3</v>
      </c>
      <c r="C8" s="78">
        <f>IF(C$4&gt;1,60,0)</f>
        <v>0</v>
      </c>
      <c r="D8" s="73" t="s">
        <v>5</v>
      </c>
      <c r="Q8" s="8"/>
    </row>
    <row r="9" spans="2:17" ht="11.25" customHeight="1">
      <c r="B9" s="74" t="s">
        <v>4</v>
      </c>
      <c r="C9" s="78">
        <f>IF(C$4&gt;2,60,0)</f>
        <v>0</v>
      </c>
      <c r="D9" s="73" t="s">
        <v>5</v>
      </c>
      <c r="Q9" s="8"/>
    </row>
    <row r="10" spans="2:17" ht="15">
      <c r="B10" s="74" t="s">
        <v>13</v>
      </c>
      <c r="C10" s="79">
        <f>IF(C$4&gt;3,60,0)</f>
        <v>0</v>
      </c>
      <c r="D10" s="73" t="s">
        <v>16</v>
      </c>
      <c r="I10" s="72" t="s">
        <v>15</v>
      </c>
      <c r="Q10" s="8"/>
    </row>
    <row r="11" spans="2:17" ht="12.75">
      <c r="B11" s="21"/>
      <c r="Q11" s="8"/>
    </row>
    <row r="12" spans="2:17" ht="15.75">
      <c r="B12" s="76" t="s">
        <v>124</v>
      </c>
      <c r="Q12" s="8"/>
    </row>
    <row r="13" spans="2:17" ht="12.75">
      <c r="B13" s="21"/>
      <c r="Q13" s="8"/>
    </row>
    <row r="14" spans="2:17" ht="15.75">
      <c r="B14" s="76" t="s">
        <v>127</v>
      </c>
      <c r="Q14" s="8"/>
    </row>
    <row r="15" spans="2:17" ht="15.75">
      <c r="B15" s="80" t="s">
        <v>17</v>
      </c>
      <c r="Q15" s="8"/>
    </row>
    <row r="16" spans="2:17" ht="12.75">
      <c r="B16" s="81" t="s">
        <v>18</v>
      </c>
      <c r="F16" s="72" t="s">
        <v>19</v>
      </c>
      <c r="Q16" s="8"/>
    </row>
    <row r="17" spans="2:17" ht="12.75">
      <c r="B17" s="21"/>
      <c r="Q17" s="8"/>
    </row>
    <row r="18" ht="12.75">
      <c r="Q18" s="8"/>
    </row>
    <row r="19" spans="2:37" s="56" customFormat="1" ht="15.75">
      <c r="B19" s="85" t="s">
        <v>126</v>
      </c>
      <c r="J19" s="57"/>
      <c r="K19" s="57"/>
      <c r="L19" s="57"/>
      <c r="M19" s="57"/>
      <c r="N19" s="57"/>
      <c r="O19" s="57"/>
      <c r="P19" s="57"/>
      <c r="Q19" s="58"/>
      <c r="AC19" s="58"/>
      <c r="AD19" s="58"/>
      <c r="AE19" s="58"/>
      <c r="AF19" s="58"/>
      <c r="AG19" s="58"/>
      <c r="AH19" s="58"/>
      <c r="AI19" s="58"/>
      <c r="AJ19" s="58"/>
      <c r="AK19" s="57"/>
    </row>
    <row r="20" ht="12.75">
      <c r="Q20" s="8"/>
    </row>
    <row r="21" spans="2:37" ht="45">
      <c r="B21" s="54" t="s">
        <v>20</v>
      </c>
      <c r="C21" s="1"/>
      <c r="L21" s="5"/>
      <c r="M21" s="5"/>
      <c r="N21" s="5"/>
      <c r="O21" s="5"/>
      <c r="P21" s="5"/>
      <c r="Q21" s="8"/>
      <c r="AI21" s="4"/>
      <c r="AJ21" s="4"/>
      <c r="AK21" s="5"/>
    </row>
    <row r="22" spans="2:27" ht="21.75" customHeight="1">
      <c r="B22" s="55" t="s">
        <v>21</v>
      </c>
      <c r="C22" s="7"/>
      <c r="D22" s="55" t="s">
        <v>22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9"/>
      <c r="S22" s="6"/>
      <c r="T22" s="7"/>
      <c r="AA22" s="6"/>
    </row>
    <row r="23" spans="2:27" ht="16.5" customHeight="1">
      <c r="B23" s="198" t="s">
        <v>125</v>
      </c>
      <c r="C23" s="198"/>
      <c r="E23" s="9"/>
      <c r="F23" s="9"/>
      <c r="Q23" s="8"/>
      <c r="S23" s="6"/>
      <c r="T23" s="7"/>
      <c r="AA23" s="6"/>
    </row>
    <row r="24" spans="2:44" ht="32.25" customHeight="1">
      <c r="B24" s="8"/>
      <c r="C24" s="10"/>
      <c r="G24" s="8"/>
      <c r="H24" s="11"/>
      <c r="I24" s="11"/>
      <c r="J24" s="11"/>
      <c r="K24" s="11"/>
      <c r="L24" s="11"/>
      <c r="M24" s="11"/>
      <c r="N24" s="11"/>
      <c r="O24" s="11"/>
      <c r="P24" s="11"/>
      <c r="Q24" s="52"/>
      <c r="R24" s="52"/>
      <c r="S24" s="53"/>
      <c r="T24" s="53"/>
      <c r="U24" s="53"/>
      <c r="V24" s="53"/>
      <c r="W24" s="53"/>
      <c r="X24" s="53"/>
      <c r="Y24" s="53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8"/>
      <c r="AM24" s="8"/>
      <c r="AN24" s="8"/>
      <c r="AP24" s="194" t="s">
        <v>34</v>
      </c>
      <c r="AQ24" s="196" t="s">
        <v>35</v>
      </c>
      <c r="AR24" s="192" t="s">
        <v>36</v>
      </c>
    </row>
    <row r="25" spans="2:44" ht="15.75">
      <c r="B25" s="12"/>
      <c r="C25" s="12"/>
      <c r="D25" s="13"/>
      <c r="E25" s="13"/>
      <c r="F25" s="13"/>
      <c r="G25" s="1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P25" s="195"/>
      <c r="AQ25" s="197"/>
      <c r="AR25" s="193"/>
    </row>
    <row r="26" spans="2:44" ht="15" customHeight="1">
      <c r="B26" s="15"/>
      <c r="C26" s="15"/>
      <c r="D26" s="5"/>
      <c r="E26" s="5"/>
      <c r="F26" s="5"/>
      <c r="G26" s="5"/>
      <c r="H26" s="8"/>
      <c r="I26" s="8"/>
      <c r="Q26" s="50"/>
      <c r="R26" s="16"/>
      <c r="AP26" s="195"/>
      <c r="AQ26" s="197"/>
      <c r="AR26" s="193"/>
    </row>
    <row r="27" spans="9:44" ht="12.75">
      <c r="I27" s="82" t="s">
        <v>28</v>
      </c>
      <c r="J27" s="17" t="s">
        <v>8</v>
      </c>
      <c r="K27" s="83" t="s">
        <v>28</v>
      </c>
      <c r="L27" s="17" t="s">
        <v>8</v>
      </c>
      <c r="M27" s="83" t="s">
        <v>28</v>
      </c>
      <c r="N27" s="17" t="s">
        <v>8</v>
      </c>
      <c r="O27" s="83" t="s">
        <v>28</v>
      </c>
      <c r="P27" s="17" t="s">
        <v>8</v>
      </c>
      <c r="Q27" s="59" t="s">
        <v>8</v>
      </c>
      <c r="R27" s="59" t="s">
        <v>8</v>
      </c>
      <c r="S27" s="59" t="s">
        <v>8</v>
      </c>
      <c r="T27" s="59" t="s">
        <v>8</v>
      </c>
      <c r="U27" s="59" t="s">
        <v>8</v>
      </c>
      <c r="V27" s="59" t="s">
        <v>8</v>
      </c>
      <c r="W27" s="59" t="s">
        <v>8</v>
      </c>
      <c r="X27" s="59" t="s">
        <v>8</v>
      </c>
      <c r="Y27" s="59" t="s">
        <v>8</v>
      </c>
      <c r="Z27" s="59" t="s">
        <v>8</v>
      </c>
      <c r="AA27" s="59" t="s">
        <v>8</v>
      </c>
      <c r="AB27" s="59" t="s">
        <v>8</v>
      </c>
      <c r="AC27" s="59" t="s">
        <v>8</v>
      </c>
      <c r="AD27" s="59" t="s">
        <v>8</v>
      </c>
      <c r="AE27" s="59" t="s">
        <v>8</v>
      </c>
      <c r="AF27" s="59" t="s">
        <v>8</v>
      </c>
      <c r="AG27" s="59" t="s">
        <v>8</v>
      </c>
      <c r="AH27" s="59" t="s">
        <v>8</v>
      </c>
      <c r="AI27" s="59" t="s">
        <v>8</v>
      </c>
      <c r="AJ27" s="59" t="s">
        <v>8</v>
      </c>
      <c r="AK27" s="59" t="s">
        <v>8</v>
      </c>
      <c r="AL27" s="68" t="s">
        <v>8</v>
      </c>
      <c r="AM27" s="68"/>
      <c r="AN27" s="17" t="s">
        <v>28</v>
      </c>
      <c r="AP27" s="195"/>
      <c r="AQ27" s="197"/>
      <c r="AR27" s="193"/>
    </row>
    <row r="28" spans="1:44" s="63" customFormat="1" ht="13.5" thickBot="1">
      <c r="A28" s="62"/>
      <c r="B28" s="62" t="s">
        <v>123</v>
      </c>
      <c r="C28" s="62" t="s">
        <v>1</v>
      </c>
      <c r="D28" s="62" t="s">
        <v>48</v>
      </c>
      <c r="E28" s="62" t="s">
        <v>27</v>
      </c>
      <c r="F28" s="62" t="s">
        <v>47</v>
      </c>
      <c r="G28" s="62" t="s">
        <v>37</v>
      </c>
      <c r="I28" s="64" t="s">
        <v>128</v>
      </c>
      <c r="J28" s="64" t="s">
        <v>29</v>
      </c>
      <c r="K28" s="64" t="s">
        <v>129</v>
      </c>
      <c r="L28" s="64" t="s">
        <v>30</v>
      </c>
      <c r="M28" s="64" t="s">
        <v>130</v>
      </c>
      <c r="N28" s="64" t="s">
        <v>31</v>
      </c>
      <c r="O28" s="64" t="s">
        <v>13</v>
      </c>
      <c r="P28" s="64" t="s">
        <v>32</v>
      </c>
      <c r="Q28" s="65">
        <v>1</v>
      </c>
      <c r="R28" s="64">
        <v>2</v>
      </c>
      <c r="S28" s="64">
        <v>3</v>
      </c>
      <c r="T28" s="64">
        <v>4</v>
      </c>
      <c r="U28" s="64">
        <v>5</v>
      </c>
      <c r="V28" s="64">
        <v>6</v>
      </c>
      <c r="W28" s="64">
        <v>7</v>
      </c>
      <c r="X28" s="64">
        <v>8</v>
      </c>
      <c r="Y28" s="64">
        <v>9</v>
      </c>
      <c r="Z28" s="64">
        <v>10</v>
      </c>
      <c r="AA28" s="64">
        <v>11</v>
      </c>
      <c r="AB28" s="64">
        <v>12</v>
      </c>
      <c r="AC28" s="64">
        <v>13</v>
      </c>
      <c r="AD28" s="64">
        <v>14</v>
      </c>
      <c r="AE28" s="64">
        <v>15</v>
      </c>
      <c r="AF28" s="64">
        <v>16</v>
      </c>
      <c r="AG28" s="64">
        <v>17</v>
      </c>
      <c r="AH28" s="64">
        <v>18</v>
      </c>
      <c r="AI28" s="64">
        <v>19</v>
      </c>
      <c r="AJ28" s="64">
        <v>20</v>
      </c>
      <c r="AK28" s="64">
        <v>21</v>
      </c>
      <c r="AL28" s="69">
        <v>22</v>
      </c>
      <c r="AM28" s="69"/>
      <c r="AN28" s="64" t="s">
        <v>33</v>
      </c>
      <c r="AP28" s="195"/>
      <c r="AQ28" s="197"/>
      <c r="AR28" s="193"/>
    </row>
    <row r="29" spans="1:11" ht="4.5" customHeight="1" thickTop="1">
      <c r="A29">
        <v>0</v>
      </c>
      <c r="K29"/>
    </row>
    <row r="30" spans="1:43" ht="15">
      <c r="A30">
        <f>A29+1</f>
        <v>1</v>
      </c>
      <c r="B30" s="60" t="s">
        <v>24</v>
      </c>
      <c r="C30" s="41"/>
      <c r="D30" s="43"/>
      <c r="E30" s="43"/>
      <c r="F30" s="43"/>
      <c r="G30" s="43"/>
      <c r="I30" s="18"/>
      <c r="J30" s="17"/>
      <c r="K30" s="18"/>
      <c r="L30" s="17"/>
      <c r="M30" s="18"/>
      <c r="N30" s="17"/>
      <c r="O30" s="18"/>
      <c r="P30" s="17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68"/>
      <c r="AN30" s="2">
        <f>I30+K30+M30+O30</f>
        <v>0</v>
      </c>
      <c r="AP30">
        <f>IF($J$27=J30,1,0)+IF($L$27=L30,1,0)+IF($N$27=N30,1,0)+IF($P$27=P30,1,0)+IF($Q$27=Q30,1,0)+IF($R$27=R30,1,0)+IF($S$27=S30,1,0)+IF($T$27=T30,1,0)+IF($U$27=U30,1,0)+IF($V$27=V30,1,0)+IF($W$27=W30,1,0)+IF($X$27=X30,1,0)+IF($Y$27=Y30,1,0)+IF($Z$27=Z30,1,0)+IF($AA$27=AA30,1,0)+IF($AB$27=AB30,1,0)+IF($AC$27=AC30,1,0)+IF($AD$27=AD30,1,0)+IF($AE$27=AE30,1,0)+IF($AF$27=AF30,1,0)+IF($AG$27=AG30,1,0)+IF($AH$27=AH30,1,0)+IF($AI$27=AI30,1,0)+IF($AJ$27=AJ30,1,0)+IF($AK$27=AK30,1,0)+IF($AL$27=AL30,1,0)+AR30</f>
        <v>0</v>
      </c>
      <c r="AQ30">
        <f>I30+K30+M30+O30+(IF($J$27=$J30,0,C$6)+IF($L$27=$L30,0,C$7)+IF($N$27=$N30,0,C$8)+IF($P$27=$P30,0,C$9))</f>
        <v>60</v>
      </c>
    </row>
    <row r="31" spans="1:43" ht="15">
      <c r="A31">
        <f>A30+1</f>
        <v>2</v>
      </c>
      <c r="B31" s="60" t="s">
        <v>23</v>
      </c>
      <c r="C31" s="41"/>
      <c r="D31" s="41"/>
      <c r="E31" s="41"/>
      <c r="F31" s="41"/>
      <c r="G31" s="41"/>
      <c r="J31" s="39"/>
      <c r="K31" s="38"/>
      <c r="L31" s="19"/>
      <c r="M31" s="38"/>
      <c r="N31" s="19"/>
      <c r="O31" s="38"/>
      <c r="P31" s="19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N31" s="2">
        <f aca="true" t="shared" si="0" ref="AN31:AN53">I31+K31+M31+O31</f>
        <v>0</v>
      </c>
      <c r="AP31">
        <f aca="true" t="shared" si="1" ref="AP31:AP53">IF($J$27=J31,1,0)+IF($L$27=L31,1,0)+IF($N$27=N31,1,0)+IF($P$27=P31,1,0)+IF($Q$27=Q31,1,0)+IF($R$27=R31,1,0)+IF($S$27=S31,1,0)+IF($T$27=T31,1,0)+IF($U$27=U31,1,0)+IF($V$27=V31,1,0)+IF($W$27=W31,1,0)+IF($X$27=X31,1,0)+IF($Y$27=Y31,1,0)+IF($Z$27=Z31,1,0)+IF($AA$27=AA31,1,0)+IF($AB$27=AB31,1,0)+IF($AC$27=AC31,1,0)+IF($AD$27=AD31,1,0)+IF($AE$27=AE31,1,0)+IF($AF$27=AF31,1,0)+IF($AG$27=AG31,1,0)+IF($AH$27=AH31,1,0)+IF($AI$27=AI31,1,0)+IF($AJ$27=AJ31,1,0)+IF($AK$27=AK31,1,0)+IF($AL$27=AL31,1,0)+AR31</f>
        <v>0</v>
      </c>
      <c r="AQ31">
        <f aca="true" t="shared" si="2" ref="AQ31:AQ53">I31+K31+M31+O31+(IF($J$27=$J31,0,C$6)+IF($L$27=$L31,0,C$7)+IF($N$27=$N31,0,C$8)+IF($P$27=$P31,0,C$9))</f>
        <v>60</v>
      </c>
    </row>
    <row r="32" spans="1:43" ht="15">
      <c r="A32">
        <f aca="true" t="shared" si="3" ref="A32:A53">A31+1</f>
        <v>3</v>
      </c>
      <c r="B32" s="60" t="s">
        <v>26</v>
      </c>
      <c r="C32" s="41"/>
      <c r="D32" s="43"/>
      <c r="E32" s="43"/>
      <c r="F32" s="43"/>
      <c r="G32" s="43"/>
      <c r="J32" s="39"/>
      <c r="K32" s="38"/>
      <c r="L32" s="19"/>
      <c r="M32" s="38"/>
      <c r="N32" s="19"/>
      <c r="O32" s="38"/>
      <c r="P32" s="19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N32" s="2">
        <f t="shared" si="0"/>
        <v>0</v>
      </c>
      <c r="AP32">
        <f t="shared" si="1"/>
        <v>0</v>
      </c>
      <c r="AQ32">
        <f t="shared" si="2"/>
        <v>60</v>
      </c>
    </row>
    <row r="33" spans="1:43" ht="15">
      <c r="A33">
        <f t="shared" si="3"/>
        <v>4</v>
      </c>
      <c r="B33" s="60" t="s">
        <v>25</v>
      </c>
      <c r="C33" s="41"/>
      <c r="D33" s="43"/>
      <c r="E33" s="43"/>
      <c r="F33" s="43"/>
      <c r="G33" s="43"/>
      <c r="J33" s="19"/>
      <c r="K33" s="21"/>
      <c r="L33" s="19"/>
      <c r="M33" s="21"/>
      <c r="N33" s="19"/>
      <c r="O33" s="21"/>
      <c r="P33" s="19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N33" s="2">
        <f t="shared" si="0"/>
        <v>0</v>
      </c>
      <c r="AP33">
        <f t="shared" si="1"/>
        <v>0</v>
      </c>
      <c r="AQ33">
        <f t="shared" si="2"/>
        <v>60</v>
      </c>
    </row>
    <row r="34" spans="1:43" ht="15.75">
      <c r="A34">
        <f t="shared" si="3"/>
        <v>5</v>
      </c>
      <c r="B34" s="33"/>
      <c r="C34" s="33"/>
      <c r="D34" s="33"/>
      <c r="E34" s="33"/>
      <c r="F34" s="33"/>
      <c r="G34" s="33"/>
      <c r="J34" s="40"/>
      <c r="K34" s="38"/>
      <c r="L34" s="19"/>
      <c r="M34" s="38"/>
      <c r="N34" s="19"/>
      <c r="O34" s="38"/>
      <c r="P34" s="19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N34" s="2">
        <f t="shared" si="0"/>
        <v>0</v>
      </c>
      <c r="AP34">
        <f t="shared" si="1"/>
        <v>0</v>
      </c>
      <c r="AQ34">
        <f t="shared" si="2"/>
        <v>60</v>
      </c>
    </row>
    <row r="35" spans="1:43" ht="15">
      <c r="A35">
        <f t="shared" si="3"/>
        <v>6</v>
      </c>
      <c r="B35" s="41"/>
      <c r="C35" s="41"/>
      <c r="D35" s="41"/>
      <c r="E35" s="41"/>
      <c r="F35" s="41"/>
      <c r="G35" s="41"/>
      <c r="J35" s="19"/>
      <c r="K35" s="21"/>
      <c r="L35" s="19"/>
      <c r="M35" s="21"/>
      <c r="N35" s="19"/>
      <c r="O35" s="21"/>
      <c r="P35" s="19"/>
      <c r="Q35" s="51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36"/>
      <c r="AN35" s="2">
        <f t="shared" si="0"/>
        <v>0</v>
      </c>
      <c r="AP35">
        <f t="shared" si="1"/>
        <v>0</v>
      </c>
      <c r="AQ35">
        <f t="shared" si="2"/>
        <v>60</v>
      </c>
    </row>
    <row r="36" spans="1:43" ht="15">
      <c r="A36">
        <f t="shared" si="3"/>
        <v>7</v>
      </c>
      <c r="B36" s="43"/>
      <c r="C36" s="41"/>
      <c r="D36" s="43"/>
      <c r="E36" s="43"/>
      <c r="F36" s="43"/>
      <c r="G36" s="43"/>
      <c r="I36" s="18"/>
      <c r="J36" s="19"/>
      <c r="K36" s="21"/>
      <c r="L36" s="19"/>
      <c r="M36" s="21"/>
      <c r="N36" s="19"/>
      <c r="O36" s="21"/>
      <c r="P36" s="19"/>
      <c r="Q36" s="51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36"/>
      <c r="AN36" s="2">
        <f t="shared" si="0"/>
        <v>0</v>
      </c>
      <c r="AP36">
        <f t="shared" si="1"/>
        <v>0</v>
      </c>
      <c r="AQ36">
        <f t="shared" si="2"/>
        <v>60</v>
      </c>
    </row>
    <row r="37" spans="1:43" ht="15">
      <c r="A37">
        <f t="shared" si="3"/>
        <v>8</v>
      </c>
      <c r="B37" s="41"/>
      <c r="C37" s="41"/>
      <c r="D37" s="41"/>
      <c r="E37" s="41"/>
      <c r="F37" s="41"/>
      <c r="G37" s="41"/>
      <c r="J37" s="39"/>
      <c r="K37" s="21"/>
      <c r="L37" s="19"/>
      <c r="M37" s="21"/>
      <c r="N37" s="19"/>
      <c r="O37" s="21"/>
      <c r="P37" s="19"/>
      <c r="Q37" s="48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N37" s="2">
        <f t="shared" si="0"/>
        <v>0</v>
      </c>
      <c r="AP37">
        <f t="shared" si="1"/>
        <v>0</v>
      </c>
      <c r="AQ37">
        <f t="shared" si="2"/>
        <v>60</v>
      </c>
    </row>
    <row r="38" spans="1:44" ht="15">
      <c r="A38">
        <f t="shared" si="3"/>
        <v>9</v>
      </c>
      <c r="B38" s="41"/>
      <c r="C38" s="41"/>
      <c r="D38" s="41"/>
      <c r="E38" s="41"/>
      <c r="F38" s="41"/>
      <c r="G38" s="41"/>
      <c r="J38" s="39"/>
      <c r="K38" s="37"/>
      <c r="L38" s="19"/>
      <c r="M38" s="37"/>
      <c r="N38" s="19"/>
      <c r="O38" s="37"/>
      <c r="P38" s="19"/>
      <c r="Q38" s="48"/>
      <c r="T38" s="36"/>
      <c r="U38" s="36"/>
      <c r="V38" s="36"/>
      <c r="W38" s="36"/>
      <c r="X38" s="36"/>
      <c r="Y38" s="36"/>
      <c r="AC38"/>
      <c r="AD38"/>
      <c r="AE38"/>
      <c r="AF38"/>
      <c r="AG38"/>
      <c r="AH38"/>
      <c r="AI38"/>
      <c r="AJ38"/>
      <c r="AK38"/>
      <c r="AL38" s="36"/>
      <c r="AN38" s="2">
        <f t="shared" si="0"/>
        <v>0</v>
      </c>
      <c r="AP38">
        <f t="shared" si="1"/>
        <v>0</v>
      </c>
      <c r="AQ38">
        <f t="shared" si="2"/>
        <v>60</v>
      </c>
      <c r="AR38" s="2"/>
    </row>
    <row r="39" spans="1:43" ht="15">
      <c r="A39">
        <f t="shared" si="3"/>
        <v>10</v>
      </c>
      <c r="B39" s="41"/>
      <c r="C39" s="41"/>
      <c r="D39" s="41"/>
      <c r="E39" s="41"/>
      <c r="F39" s="41"/>
      <c r="G39" s="41"/>
      <c r="J39" s="39"/>
      <c r="K39" s="21"/>
      <c r="L39" s="19"/>
      <c r="M39" s="21"/>
      <c r="N39" s="19"/>
      <c r="O39" s="21"/>
      <c r="P39" s="19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N39" s="2">
        <f t="shared" si="0"/>
        <v>0</v>
      </c>
      <c r="AP39">
        <f t="shared" si="1"/>
        <v>0</v>
      </c>
      <c r="AQ39">
        <f t="shared" si="2"/>
        <v>60</v>
      </c>
    </row>
    <row r="40" spans="1:43" ht="15">
      <c r="A40">
        <f t="shared" si="3"/>
        <v>11</v>
      </c>
      <c r="B40" s="41"/>
      <c r="C40" s="41"/>
      <c r="D40" s="41"/>
      <c r="E40" s="41"/>
      <c r="F40" s="41"/>
      <c r="G40" s="41"/>
      <c r="J40" s="39"/>
      <c r="K40" s="21"/>
      <c r="L40" s="19"/>
      <c r="M40" s="21"/>
      <c r="N40" s="19"/>
      <c r="O40" s="21"/>
      <c r="P40" s="19"/>
      <c r="Q40" s="48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N40" s="2">
        <f t="shared" si="0"/>
        <v>0</v>
      </c>
      <c r="AP40">
        <f t="shared" si="1"/>
        <v>0</v>
      </c>
      <c r="AQ40">
        <f t="shared" si="2"/>
        <v>60</v>
      </c>
    </row>
    <row r="41" spans="1:43" ht="15">
      <c r="A41">
        <f t="shared" si="3"/>
        <v>12</v>
      </c>
      <c r="B41" s="42"/>
      <c r="C41" s="41"/>
      <c r="D41" s="43"/>
      <c r="E41" s="43"/>
      <c r="F41" s="43"/>
      <c r="G41" s="43"/>
      <c r="J41" s="19"/>
      <c r="K41" s="21"/>
      <c r="L41" s="19"/>
      <c r="M41" s="21"/>
      <c r="N41" s="19"/>
      <c r="O41" s="21"/>
      <c r="P41" s="19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N41" s="2">
        <f t="shared" si="0"/>
        <v>0</v>
      </c>
      <c r="AP41">
        <f t="shared" si="1"/>
        <v>0</v>
      </c>
      <c r="AQ41">
        <f t="shared" si="2"/>
        <v>60</v>
      </c>
    </row>
    <row r="42" spans="1:43" ht="15">
      <c r="A42">
        <f t="shared" si="3"/>
        <v>13</v>
      </c>
      <c r="B42" s="41"/>
      <c r="C42" s="41"/>
      <c r="D42" s="41"/>
      <c r="E42" s="41"/>
      <c r="F42" s="41"/>
      <c r="G42" s="41"/>
      <c r="J42" s="19"/>
      <c r="K42" s="37"/>
      <c r="L42" s="19"/>
      <c r="M42" s="37"/>
      <c r="N42" s="19"/>
      <c r="O42" s="37"/>
      <c r="P42" s="19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N42" s="2">
        <f t="shared" si="0"/>
        <v>0</v>
      </c>
      <c r="AP42">
        <f t="shared" si="1"/>
        <v>0</v>
      </c>
      <c r="AQ42">
        <f t="shared" si="2"/>
        <v>60</v>
      </c>
    </row>
    <row r="43" spans="1:44" ht="15">
      <c r="A43">
        <f t="shared" si="3"/>
        <v>14</v>
      </c>
      <c r="B43" s="41"/>
      <c r="C43" s="41"/>
      <c r="D43" s="41"/>
      <c r="E43" s="41"/>
      <c r="F43" s="41"/>
      <c r="G43" s="41"/>
      <c r="J43" s="39"/>
      <c r="K43" s="37"/>
      <c r="L43" s="19"/>
      <c r="M43" s="37"/>
      <c r="N43" s="19"/>
      <c r="O43" s="37"/>
      <c r="P43" s="19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N43" s="2">
        <f t="shared" si="0"/>
        <v>0</v>
      </c>
      <c r="AP43">
        <f t="shared" si="1"/>
        <v>0</v>
      </c>
      <c r="AQ43">
        <f t="shared" si="2"/>
        <v>60</v>
      </c>
      <c r="AR43" s="2"/>
    </row>
    <row r="44" spans="1:43" ht="15">
      <c r="A44">
        <f t="shared" si="3"/>
        <v>15</v>
      </c>
      <c r="B44" s="42"/>
      <c r="C44" s="43"/>
      <c r="D44" s="43"/>
      <c r="E44" s="43"/>
      <c r="F44" s="43"/>
      <c r="G44" s="43"/>
      <c r="J44" s="19"/>
      <c r="K44" s="37"/>
      <c r="L44" s="19"/>
      <c r="M44" s="37"/>
      <c r="N44" s="19"/>
      <c r="O44" s="37"/>
      <c r="P44" s="19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N44" s="2">
        <f t="shared" si="0"/>
        <v>0</v>
      </c>
      <c r="AP44">
        <f t="shared" si="1"/>
        <v>0</v>
      </c>
      <c r="AQ44">
        <f t="shared" si="2"/>
        <v>60</v>
      </c>
    </row>
    <row r="45" spans="1:44" ht="15">
      <c r="A45">
        <f t="shared" si="3"/>
        <v>16</v>
      </c>
      <c r="B45" s="43"/>
      <c r="C45" s="43"/>
      <c r="D45" s="43"/>
      <c r="E45" s="43"/>
      <c r="G45" s="43"/>
      <c r="J45" s="19"/>
      <c r="K45" s="21"/>
      <c r="L45" s="19"/>
      <c r="M45" s="21"/>
      <c r="N45" s="19"/>
      <c r="O45" s="21"/>
      <c r="P45" s="19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N45" s="2">
        <f t="shared" si="0"/>
        <v>0</v>
      </c>
      <c r="AP45">
        <f t="shared" si="1"/>
        <v>0</v>
      </c>
      <c r="AQ45">
        <f t="shared" si="2"/>
        <v>60</v>
      </c>
      <c r="AR45" s="2"/>
    </row>
    <row r="46" spans="1:43" ht="15">
      <c r="A46">
        <f t="shared" si="3"/>
        <v>17</v>
      </c>
      <c r="B46" s="41"/>
      <c r="C46" s="41"/>
      <c r="D46" s="41"/>
      <c r="E46" s="41"/>
      <c r="F46" s="41"/>
      <c r="G46" s="41"/>
      <c r="J46" s="39"/>
      <c r="K46" s="37"/>
      <c r="L46" s="19"/>
      <c r="M46" s="37"/>
      <c r="N46" s="19"/>
      <c r="O46" s="37"/>
      <c r="P46" s="19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N46" s="2">
        <f t="shared" si="0"/>
        <v>0</v>
      </c>
      <c r="AP46">
        <f t="shared" si="1"/>
        <v>0</v>
      </c>
      <c r="AQ46">
        <f t="shared" si="2"/>
        <v>60</v>
      </c>
    </row>
    <row r="47" spans="1:43" ht="15.75">
      <c r="A47">
        <f t="shared" si="3"/>
        <v>18</v>
      </c>
      <c r="B47" s="33"/>
      <c r="C47" s="33"/>
      <c r="D47" s="33"/>
      <c r="E47" s="33"/>
      <c r="F47" s="33"/>
      <c r="G47" s="33"/>
      <c r="J47" s="39"/>
      <c r="K47" s="37"/>
      <c r="L47" s="19"/>
      <c r="M47" s="37"/>
      <c r="N47" s="19"/>
      <c r="O47" s="37"/>
      <c r="P47" s="19"/>
      <c r="AC47"/>
      <c r="AD47"/>
      <c r="AE47"/>
      <c r="AF47"/>
      <c r="AG47"/>
      <c r="AH47"/>
      <c r="AI47"/>
      <c r="AJ47"/>
      <c r="AK47"/>
      <c r="AL47" s="36"/>
      <c r="AN47" s="2">
        <f t="shared" si="0"/>
        <v>0</v>
      </c>
      <c r="AP47">
        <f t="shared" si="1"/>
        <v>0</v>
      </c>
      <c r="AQ47">
        <f t="shared" si="2"/>
        <v>60</v>
      </c>
    </row>
    <row r="48" spans="1:43" ht="15.75">
      <c r="A48">
        <f t="shared" si="3"/>
        <v>19</v>
      </c>
      <c r="B48" s="35"/>
      <c r="C48" s="34"/>
      <c r="D48" s="34"/>
      <c r="E48" s="34"/>
      <c r="F48" s="34"/>
      <c r="G48" s="33"/>
      <c r="J48"/>
      <c r="K48"/>
      <c r="L48"/>
      <c r="M48"/>
      <c r="N48"/>
      <c r="O48"/>
      <c r="P48"/>
      <c r="AC48"/>
      <c r="AD48"/>
      <c r="AE48"/>
      <c r="AF48"/>
      <c r="AG48"/>
      <c r="AH48"/>
      <c r="AI48"/>
      <c r="AJ48"/>
      <c r="AK48"/>
      <c r="AL48" s="36"/>
      <c r="AN48" s="2">
        <f t="shared" si="0"/>
        <v>0</v>
      </c>
      <c r="AP48">
        <f t="shared" si="1"/>
        <v>0</v>
      </c>
      <c r="AQ48">
        <f t="shared" si="2"/>
        <v>60</v>
      </c>
    </row>
    <row r="49" spans="1:43" ht="15.75">
      <c r="A49">
        <f t="shared" si="3"/>
        <v>20</v>
      </c>
      <c r="B49" s="33"/>
      <c r="C49" s="33"/>
      <c r="D49" s="33"/>
      <c r="E49" s="33"/>
      <c r="F49" s="33"/>
      <c r="G49" s="33"/>
      <c r="J49"/>
      <c r="K49"/>
      <c r="L49"/>
      <c r="M49"/>
      <c r="N49"/>
      <c r="O49"/>
      <c r="P49"/>
      <c r="AC49"/>
      <c r="AD49"/>
      <c r="AE49"/>
      <c r="AF49"/>
      <c r="AG49"/>
      <c r="AH49"/>
      <c r="AI49"/>
      <c r="AJ49"/>
      <c r="AK49"/>
      <c r="AL49" s="36"/>
      <c r="AN49" s="2">
        <f t="shared" si="0"/>
        <v>0</v>
      </c>
      <c r="AP49">
        <f t="shared" si="1"/>
        <v>0</v>
      </c>
      <c r="AQ49">
        <f t="shared" si="2"/>
        <v>60</v>
      </c>
    </row>
    <row r="50" spans="1:43" ht="15.75">
      <c r="A50">
        <f t="shared" si="3"/>
        <v>21</v>
      </c>
      <c r="B50" s="33"/>
      <c r="C50" s="33"/>
      <c r="D50" s="33"/>
      <c r="E50" s="33"/>
      <c r="F50" s="33"/>
      <c r="G50" s="33"/>
      <c r="J50"/>
      <c r="K50"/>
      <c r="L50"/>
      <c r="M50"/>
      <c r="N50"/>
      <c r="O50"/>
      <c r="P50"/>
      <c r="AC50"/>
      <c r="AD50"/>
      <c r="AE50"/>
      <c r="AF50"/>
      <c r="AG50"/>
      <c r="AH50"/>
      <c r="AI50"/>
      <c r="AJ50"/>
      <c r="AK50"/>
      <c r="AL50" s="36"/>
      <c r="AN50" s="2">
        <f t="shared" si="0"/>
        <v>0</v>
      </c>
      <c r="AP50">
        <f t="shared" si="1"/>
        <v>0</v>
      </c>
      <c r="AQ50">
        <f t="shared" si="2"/>
        <v>60</v>
      </c>
    </row>
    <row r="51" spans="1:43" ht="15.75">
      <c r="A51">
        <f t="shared" si="3"/>
        <v>22</v>
      </c>
      <c r="B51" s="33"/>
      <c r="C51" s="33"/>
      <c r="D51" s="33"/>
      <c r="E51" s="33"/>
      <c r="F51" s="33"/>
      <c r="G51" s="33"/>
      <c r="J51"/>
      <c r="K51"/>
      <c r="L51"/>
      <c r="M51"/>
      <c r="N51"/>
      <c r="O51"/>
      <c r="P51"/>
      <c r="AC51"/>
      <c r="AD51"/>
      <c r="AE51"/>
      <c r="AF51"/>
      <c r="AG51"/>
      <c r="AH51"/>
      <c r="AI51"/>
      <c r="AJ51"/>
      <c r="AK51"/>
      <c r="AL51" s="36"/>
      <c r="AM51" s="20"/>
      <c r="AN51" s="2">
        <f t="shared" si="0"/>
        <v>0</v>
      </c>
      <c r="AP51">
        <f t="shared" si="1"/>
        <v>0</v>
      </c>
      <c r="AQ51">
        <f t="shared" si="2"/>
        <v>60</v>
      </c>
    </row>
    <row r="52" spans="1:43" ht="15.75">
      <c r="A52">
        <f t="shared" si="3"/>
        <v>23</v>
      </c>
      <c r="B52" s="33"/>
      <c r="C52" s="33"/>
      <c r="D52" s="33"/>
      <c r="E52" s="33"/>
      <c r="F52" s="33"/>
      <c r="G52" s="33"/>
      <c r="J52"/>
      <c r="K52"/>
      <c r="L52"/>
      <c r="M52"/>
      <c r="N52"/>
      <c r="O52"/>
      <c r="P52"/>
      <c r="AC52"/>
      <c r="AD52"/>
      <c r="AE52"/>
      <c r="AF52"/>
      <c r="AG52"/>
      <c r="AH52"/>
      <c r="AI52"/>
      <c r="AJ52"/>
      <c r="AK52"/>
      <c r="AL52" s="36"/>
      <c r="AN52" s="2">
        <f t="shared" si="0"/>
        <v>0</v>
      </c>
      <c r="AP52">
        <f t="shared" si="1"/>
        <v>0</v>
      </c>
      <c r="AQ52">
        <f t="shared" si="2"/>
        <v>60</v>
      </c>
    </row>
    <row r="53" spans="1:43" s="44" customFormat="1" ht="15.75">
      <c r="A53">
        <f t="shared" si="3"/>
        <v>24</v>
      </c>
      <c r="B53" s="45"/>
      <c r="C53" s="45"/>
      <c r="D53" s="45"/>
      <c r="E53" s="45"/>
      <c r="F53" s="45"/>
      <c r="G53" s="45"/>
      <c r="M53" s="66"/>
      <c r="O53" s="66"/>
      <c r="P53" s="67"/>
      <c r="Q53" s="49"/>
      <c r="AL53" s="36"/>
      <c r="AN53" s="2">
        <f t="shared" si="0"/>
        <v>0</v>
      </c>
      <c r="AP53">
        <f t="shared" si="1"/>
        <v>0</v>
      </c>
      <c r="AQ53" s="44">
        <f t="shared" si="2"/>
        <v>60</v>
      </c>
    </row>
    <row r="54" spans="2:6" ht="75">
      <c r="B54" s="84" t="s">
        <v>131</v>
      </c>
      <c r="F54" s="8"/>
    </row>
    <row r="55" spans="2:37" s="56" customFormat="1" ht="15.75">
      <c r="B55" s="85" t="s">
        <v>38</v>
      </c>
      <c r="J55" s="57"/>
      <c r="K55" s="57"/>
      <c r="L55" s="57"/>
      <c r="M55" s="57"/>
      <c r="N55" s="57"/>
      <c r="O55" s="57"/>
      <c r="P55" s="57"/>
      <c r="Q55" s="58"/>
      <c r="AC55" s="58"/>
      <c r="AD55" s="58"/>
      <c r="AE55" s="58"/>
      <c r="AF55" s="58"/>
      <c r="AG55" s="58"/>
      <c r="AH55" s="58"/>
      <c r="AI55" s="58"/>
      <c r="AJ55" s="58"/>
      <c r="AK55" s="57"/>
    </row>
    <row r="56" spans="2:6" ht="15">
      <c r="B56" s="47">
        <f>COUNTA(B30:B54)-1</f>
        <v>4</v>
      </c>
      <c r="C56" s="46" t="s">
        <v>39</v>
      </c>
      <c r="F56" s="8"/>
    </row>
    <row r="57" spans="2:40" ht="12.75">
      <c r="B57" s="19"/>
      <c r="D57" s="22" t="s">
        <v>40</v>
      </c>
      <c r="E57" s="22"/>
      <c r="F57" s="22"/>
      <c r="J57" s="23">
        <f>COUNTIF(J29:J54,J27)</f>
        <v>0</v>
      </c>
      <c r="K57" s="23"/>
      <c r="L57" s="23">
        <f>COUNTIF(L29:L54,L27)</f>
        <v>0</v>
      </c>
      <c r="M57" s="23"/>
      <c r="N57" s="23">
        <f>COUNTIF(N29:N54,N27)</f>
        <v>0</v>
      </c>
      <c r="O57" s="23"/>
      <c r="P57" s="23">
        <f>COUNTIF(P29:P54,P27)</f>
        <v>0</v>
      </c>
      <c r="Q57" s="23">
        <f aca="true" t="shared" si="4" ref="Q57:AJ57">COUNTIF(Q30:Q54,Q27)</f>
        <v>0</v>
      </c>
      <c r="R57" s="23">
        <f t="shared" si="4"/>
        <v>0</v>
      </c>
      <c r="S57" s="23">
        <f t="shared" si="4"/>
        <v>0</v>
      </c>
      <c r="T57" s="23">
        <f t="shared" si="4"/>
        <v>0</v>
      </c>
      <c r="U57" s="23">
        <f t="shared" si="4"/>
        <v>0</v>
      </c>
      <c r="V57" s="23">
        <f t="shared" si="4"/>
        <v>0</v>
      </c>
      <c r="W57" s="23">
        <f t="shared" si="4"/>
        <v>0</v>
      </c>
      <c r="X57" s="23">
        <f t="shared" si="4"/>
        <v>0</v>
      </c>
      <c r="Y57" s="23">
        <f t="shared" si="4"/>
        <v>0</v>
      </c>
      <c r="Z57" s="23">
        <f t="shared" si="4"/>
        <v>0</v>
      </c>
      <c r="AA57" s="23">
        <f t="shared" si="4"/>
        <v>0</v>
      </c>
      <c r="AB57" s="23">
        <f t="shared" si="4"/>
        <v>0</v>
      </c>
      <c r="AC57" s="23">
        <f t="shared" si="4"/>
        <v>0</v>
      </c>
      <c r="AD57" s="23">
        <f t="shared" si="4"/>
        <v>0</v>
      </c>
      <c r="AE57" s="23">
        <f t="shared" si="4"/>
        <v>0</v>
      </c>
      <c r="AF57" s="23">
        <f t="shared" si="4"/>
        <v>0</v>
      </c>
      <c r="AG57" s="23">
        <f t="shared" si="4"/>
        <v>0</v>
      </c>
      <c r="AH57" s="23">
        <f t="shared" si="4"/>
        <v>0</v>
      </c>
      <c r="AI57" s="23">
        <f t="shared" si="4"/>
        <v>0</v>
      </c>
      <c r="AJ57" s="23">
        <f t="shared" si="4"/>
        <v>0</v>
      </c>
      <c r="AK57" s="24">
        <f>COUNTIF(AK30:AK54,L27)</f>
        <v>0</v>
      </c>
      <c r="AL57" s="24">
        <f>COUNTIF(AL30:AL54,M27)</f>
        <v>0</v>
      </c>
      <c r="AM57" s="25"/>
      <c r="AN57" s="25"/>
    </row>
    <row r="58" spans="2:40" ht="12.75">
      <c r="B58" s="19"/>
      <c r="D58" s="22" t="s">
        <v>41</v>
      </c>
      <c r="E58" s="22"/>
      <c r="F58" s="22"/>
      <c r="J58" s="26">
        <f>COUNTA(J29:J54)</f>
        <v>0</v>
      </c>
      <c r="K58" s="26"/>
      <c r="L58" s="26">
        <f>COUNTA(L29:L54)</f>
        <v>0</v>
      </c>
      <c r="M58" s="26"/>
      <c r="N58" s="26">
        <f>COUNTA(N29:N54)</f>
        <v>0</v>
      </c>
      <c r="O58" s="26"/>
      <c r="P58" s="26">
        <f>COUNTA(P29:P54)</f>
        <v>0</v>
      </c>
      <c r="Q58" s="26">
        <f aca="true" t="shared" si="5" ref="Q58:AK58">COUNTA(Q30:Q54)</f>
        <v>0</v>
      </c>
      <c r="R58" s="26">
        <f t="shared" si="5"/>
        <v>0</v>
      </c>
      <c r="S58" s="26">
        <f t="shared" si="5"/>
        <v>0</v>
      </c>
      <c r="T58" s="26">
        <f t="shared" si="5"/>
        <v>0</v>
      </c>
      <c r="U58" s="26">
        <f t="shared" si="5"/>
        <v>0</v>
      </c>
      <c r="V58" s="26">
        <f t="shared" si="5"/>
        <v>0</v>
      </c>
      <c r="W58" s="26">
        <f t="shared" si="5"/>
        <v>0</v>
      </c>
      <c r="X58" s="26">
        <f t="shared" si="5"/>
        <v>0</v>
      </c>
      <c r="Y58" s="26">
        <f t="shared" si="5"/>
        <v>0</v>
      </c>
      <c r="Z58" s="26">
        <f t="shared" si="5"/>
        <v>0</v>
      </c>
      <c r="AA58" s="26">
        <f t="shared" si="5"/>
        <v>0</v>
      </c>
      <c r="AB58" s="26">
        <f t="shared" si="5"/>
        <v>0</v>
      </c>
      <c r="AC58" s="25">
        <f t="shared" si="5"/>
        <v>0</v>
      </c>
      <c r="AD58" s="25">
        <f t="shared" si="5"/>
        <v>0</v>
      </c>
      <c r="AE58" s="25">
        <f t="shared" si="5"/>
        <v>0</v>
      </c>
      <c r="AF58" s="25">
        <f t="shared" si="5"/>
        <v>0</v>
      </c>
      <c r="AG58" s="25">
        <f t="shared" si="5"/>
        <v>0</v>
      </c>
      <c r="AH58" s="25">
        <f t="shared" si="5"/>
        <v>0</v>
      </c>
      <c r="AI58" s="25">
        <f t="shared" si="5"/>
        <v>0</v>
      </c>
      <c r="AJ58" s="25">
        <f t="shared" si="5"/>
        <v>0</v>
      </c>
      <c r="AK58" s="27">
        <f t="shared" si="5"/>
        <v>0</v>
      </c>
      <c r="AL58" s="27">
        <f>COUNTA(AL30:AL54)</f>
        <v>0</v>
      </c>
      <c r="AM58" s="25"/>
      <c r="AN58" s="25"/>
    </row>
    <row r="59" spans="2:40" ht="12.75">
      <c r="B59" s="19"/>
      <c r="D59" s="87" t="s">
        <v>42</v>
      </c>
      <c r="E59" s="16"/>
      <c r="F59" s="16"/>
      <c r="J59" s="28" t="e">
        <f>100*(J58-J57)/J58</f>
        <v>#DIV/0!</v>
      </c>
      <c r="K59" s="28"/>
      <c r="L59" s="28" t="e">
        <f>100*(L58-L57)/L58</f>
        <v>#DIV/0!</v>
      </c>
      <c r="M59" s="28"/>
      <c r="N59" s="28" t="e">
        <f>100*(N58-N57)/N58</f>
        <v>#DIV/0!</v>
      </c>
      <c r="O59" s="28"/>
      <c r="P59" s="28" t="e">
        <f>100*(P58-P57)/P58</f>
        <v>#DIV/0!</v>
      </c>
      <c r="Q59" s="28" t="e">
        <f aca="true" t="shared" si="6" ref="Q59:AL59">100*(Q58-Q57)/Q58</f>
        <v>#DIV/0!</v>
      </c>
      <c r="R59" s="28" t="e">
        <f t="shared" si="6"/>
        <v>#DIV/0!</v>
      </c>
      <c r="S59" s="28" t="e">
        <f t="shared" si="6"/>
        <v>#DIV/0!</v>
      </c>
      <c r="T59" s="28" t="e">
        <f t="shared" si="6"/>
        <v>#DIV/0!</v>
      </c>
      <c r="U59" s="28" t="e">
        <f t="shared" si="6"/>
        <v>#DIV/0!</v>
      </c>
      <c r="V59" s="28" t="e">
        <f t="shared" si="6"/>
        <v>#DIV/0!</v>
      </c>
      <c r="W59" s="28" t="e">
        <f t="shared" si="6"/>
        <v>#DIV/0!</v>
      </c>
      <c r="X59" s="28" t="e">
        <f t="shared" si="6"/>
        <v>#DIV/0!</v>
      </c>
      <c r="Y59" s="28" t="e">
        <f t="shared" si="6"/>
        <v>#DIV/0!</v>
      </c>
      <c r="Z59" s="28" t="e">
        <f t="shared" si="6"/>
        <v>#DIV/0!</v>
      </c>
      <c r="AA59" s="28" t="e">
        <f t="shared" si="6"/>
        <v>#DIV/0!</v>
      </c>
      <c r="AB59" s="28" t="e">
        <f t="shared" si="6"/>
        <v>#DIV/0!</v>
      </c>
      <c r="AC59" s="28" t="e">
        <f t="shared" si="6"/>
        <v>#DIV/0!</v>
      </c>
      <c r="AD59" s="28" t="e">
        <f t="shared" si="6"/>
        <v>#DIV/0!</v>
      </c>
      <c r="AE59" s="28" t="e">
        <f t="shared" si="6"/>
        <v>#DIV/0!</v>
      </c>
      <c r="AF59" s="28" t="e">
        <f>100*(AF58-AF57)/AF58</f>
        <v>#DIV/0!</v>
      </c>
      <c r="AG59" s="28" t="e">
        <f>100*(AG58-AG57)/AG58</f>
        <v>#DIV/0!</v>
      </c>
      <c r="AH59" s="28" t="e">
        <f>100*(AH58-AH57)/AH58</f>
        <v>#DIV/0!</v>
      </c>
      <c r="AI59" s="28" t="e">
        <f>100*(AI58-AI57)/AI58</f>
        <v>#DIV/0!</v>
      </c>
      <c r="AJ59" s="28" t="e">
        <f>100*(AJ58-AJ57)/AJ58</f>
        <v>#DIV/0!</v>
      </c>
      <c r="AK59" s="29" t="e">
        <f t="shared" si="6"/>
        <v>#DIV/0!</v>
      </c>
      <c r="AL59" s="29" t="e">
        <f t="shared" si="6"/>
        <v>#DIV/0!</v>
      </c>
      <c r="AM59" s="30"/>
      <c r="AN59" s="30"/>
    </row>
    <row r="60" spans="2:40" ht="12.75">
      <c r="B60" s="19"/>
      <c r="D60" s="16"/>
      <c r="E60" s="16"/>
      <c r="F60" s="16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</row>
    <row r="61" spans="2:37" s="56" customFormat="1" ht="15.75">
      <c r="B61" s="85" t="s">
        <v>43</v>
      </c>
      <c r="J61" s="57"/>
      <c r="K61" s="57"/>
      <c r="L61" s="57"/>
      <c r="M61" s="57"/>
      <c r="N61" s="57"/>
      <c r="O61" s="57"/>
      <c r="P61" s="57"/>
      <c r="Q61" s="58"/>
      <c r="AC61" s="58"/>
      <c r="AD61" s="58"/>
      <c r="AE61" s="58"/>
      <c r="AF61" s="58"/>
      <c r="AG61" s="58"/>
      <c r="AH61" s="58"/>
      <c r="AI61" s="58"/>
      <c r="AJ61" s="58"/>
      <c r="AK61" s="57"/>
    </row>
    <row r="62" spans="2:37" ht="12.75">
      <c r="B62" s="32"/>
      <c r="J62" s="4"/>
      <c r="K62" s="4"/>
      <c r="L62" s="4"/>
      <c r="M62" s="4"/>
      <c r="N62" s="4"/>
      <c r="O62" s="4"/>
      <c r="P62" s="4"/>
      <c r="Q62" s="4"/>
      <c r="AC62" s="4"/>
      <c r="AD62" s="4"/>
      <c r="AE62" s="4"/>
      <c r="AF62" s="4"/>
      <c r="AG62" s="4"/>
      <c r="AH62" s="4"/>
      <c r="AI62" s="4"/>
      <c r="AJ62" s="4"/>
      <c r="AK62" s="31"/>
    </row>
    <row r="63" spans="2:37" ht="12.75">
      <c r="B63" s="61" t="s">
        <v>44</v>
      </c>
      <c r="J63" s="4"/>
      <c r="K63" s="4"/>
      <c r="L63" s="4"/>
      <c r="M63" s="4"/>
      <c r="N63" s="4"/>
      <c r="O63" s="4"/>
      <c r="P63" s="4"/>
      <c r="Q63" s="4"/>
      <c r="AC63" s="4"/>
      <c r="AD63" s="4"/>
      <c r="AE63" s="4"/>
      <c r="AF63" s="4"/>
      <c r="AG63" s="4"/>
      <c r="AH63" s="4"/>
      <c r="AI63" s="4"/>
      <c r="AJ63" s="4"/>
      <c r="AK63" s="31"/>
    </row>
    <row r="64" spans="2:17" ht="12.75">
      <c r="B64" s="86" t="s">
        <v>45</v>
      </c>
      <c r="P64" s="5"/>
      <c r="Q64" s="8"/>
    </row>
    <row r="65" ht="12.75">
      <c r="Q65" s="8"/>
    </row>
    <row r="66" ht="12.75">
      <c r="Q66" s="8"/>
    </row>
    <row r="67" ht="12.75">
      <c r="Q67" s="8"/>
    </row>
    <row r="68" ht="12.75">
      <c r="Q68" s="8"/>
    </row>
    <row r="69" ht="12.75">
      <c r="Q69" s="8"/>
    </row>
    <row r="70" ht="12.75">
      <c r="Q70" s="8"/>
    </row>
    <row r="71" ht="12.75">
      <c r="Q71" s="8"/>
    </row>
    <row r="72" ht="12.75">
      <c r="Q72" s="8"/>
    </row>
    <row r="73" ht="12.75">
      <c r="Q73" s="8"/>
    </row>
    <row r="74" ht="12.75">
      <c r="Q74" s="8"/>
    </row>
    <row r="75" ht="12.75">
      <c r="Q75" s="8"/>
    </row>
    <row r="76" ht="12.75">
      <c r="Q76" s="8"/>
    </row>
    <row r="77" ht="12.75">
      <c r="Q77" s="8"/>
    </row>
    <row r="78" ht="12.75">
      <c r="Q78" s="8"/>
    </row>
    <row r="79" ht="12.75">
      <c r="Q79" s="8"/>
    </row>
    <row r="80" ht="12.75">
      <c r="Q80" s="8"/>
    </row>
    <row r="81" ht="12.75">
      <c r="Q81" s="8"/>
    </row>
    <row r="82" ht="12.75">
      <c r="Q82" s="8"/>
    </row>
    <row r="83" ht="12.75">
      <c r="Q83" s="8"/>
    </row>
    <row r="84" ht="12.75">
      <c r="Q84" s="8"/>
    </row>
    <row r="85" ht="12.75">
      <c r="Q85" s="8"/>
    </row>
    <row r="86" ht="12.75">
      <c r="Q86" s="8"/>
    </row>
    <row r="87" ht="12.75">
      <c r="Q87" s="8"/>
    </row>
    <row r="88" ht="12.75">
      <c r="Q88" s="8"/>
    </row>
    <row r="89" ht="12.75">
      <c r="Q89" s="8"/>
    </row>
    <row r="90" ht="12.75">
      <c r="Q90" s="8"/>
    </row>
    <row r="91" ht="12.75">
      <c r="Q91" s="8"/>
    </row>
    <row r="92" ht="12.75">
      <c r="Q92" s="8"/>
    </row>
    <row r="93" ht="12.75">
      <c r="Q93" s="8"/>
    </row>
    <row r="94" ht="12.75">
      <c r="Q94" s="8"/>
    </row>
    <row r="95" ht="12.75">
      <c r="Q95" s="8"/>
    </row>
    <row r="96" ht="12.75">
      <c r="Q96" s="8"/>
    </row>
    <row r="97" ht="12.75">
      <c r="Q97" s="8"/>
    </row>
    <row r="98" ht="12.75">
      <c r="Q98" s="8"/>
    </row>
    <row r="99" ht="12.75">
      <c r="Q99" s="8"/>
    </row>
    <row r="100" ht="12.75">
      <c r="Q100" s="8"/>
    </row>
    <row r="101" ht="12.75">
      <c r="Q101" s="8"/>
    </row>
    <row r="102" ht="12.75">
      <c r="Q102" s="8"/>
    </row>
    <row r="103" ht="12.75">
      <c r="Q103" s="8"/>
    </row>
    <row r="104" ht="12.75">
      <c r="Q104" s="8"/>
    </row>
    <row r="105" ht="12.75">
      <c r="Q105" s="8"/>
    </row>
    <row r="106" ht="12.75">
      <c r="Q106" s="8"/>
    </row>
  </sheetData>
  <sheetProtection/>
  <mergeCells count="4">
    <mergeCell ref="AR24:AR28"/>
    <mergeCell ref="AP24:AP28"/>
    <mergeCell ref="AQ24:AQ28"/>
    <mergeCell ref="B23:C23"/>
  </mergeCells>
  <conditionalFormatting sqref="P37:AJ53 AL37:AL53 AK37:AK48 J31:J53 N31:N53 L31:L53 P31:AL36">
    <cfRule type="cellIs" priority="1" dxfId="0" operator="notEqual" stopIfTrue="1">
      <formula>J$27</formula>
    </cfRule>
  </conditionalFormatting>
  <conditionalFormatting sqref="K34 M34 O34">
    <cfRule type="cellIs" priority="2" dxfId="3" operator="notEqual" stopIfTrue="1">
      <formula>K$27</formula>
    </cfRule>
  </conditionalFormatting>
  <conditionalFormatting sqref="AK49:AK53">
    <cfRule type="cellIs" priority="3" dxfId="0" operator="notEqual" stopIfTrue="1">
      <formula>L$27</formula>
    </cfRule>
  </conditionalFormatting>
  <conditionalFormatting sqref="K49:K53 M49:M52 O49:O52">
    <cfRule type="cellIs" priority="4" dxfId="0" operator="notEqual" stopIfTrue="1">
      <formula>#REF!</formula>
    </cfRule>
  </conditionalFormatting>
  <printOptions gridLines="1"/>
  <pageMargins left="0.75" right="0.75" top="1" bottom="1" header="0.5" footer="0.5"/>
  <pageSetup fitToHeight="1" fitToWidth="1" horizontalDpi="600" verticalDpi="600" orientation="landscape" paperSize="9" scale="5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4"/>
  <sheetViews>
    <sheetView zoomScalePageLayoutView="0" workbookViewId="0" topLeftCell="G19">
      <selection activeCell="AM10" sqref="AM10"/>
    </sheetView>
  </sheetViews>
  <sheetFormatPr defaultColWidth="9.140625" defaultRowHeight="12.75"/>
  <cols>
    <col min="1" max="2" width="4.140625" style="0" hidden="1" customWidth="1"/>
    <col min="3" max="3" width="24.421875" style="0" customWidth="1"/>
    <col min="4" max="5" width="9.8515625" style="0" customWidth="1"/>
    <col min="6" max="6" width="5.421875" style="0" bestFit="1" customWidth="1"/>
    <col min="7" max="7" width="4.00390625" style="0" bestFit="1" customWidth="1"/>
    <col min="8" max="8" width="11.421875" style="0" customWidth="1"/>
    <col min="9" max="9" width="2.140625" style="0" customWidth="1"/>
    <col min="10" max="10" width="6.00390625" style="0" customWidth="1"/>
    <col min="11" max="13" width="4.57421875" style="2" customWidth="1"/>
    <col min="14" max="14" width="3.7109375" style="3" customWidth="1"/>
    <col min="15" max="25" width="3.7109375" style="0" customWidth="1"/>
    <col min="26" max="33" width="3.7109375" style="8" customWidth="1"/>
    <col min="34" max="34" width="3.7109375" style="2" customWidth="1"/>
    <col min="35" max="35" width="4.421875" style="0" customWidth="1"/>
    <col min="36" max="36" width="5.28125" style="0" customWidth="1"/>
    <col min="37" max="37" width="3.28125" style="0" customWidth="1"/>
    <col min="38" max="38" width="3.8515625" style="0" customWidth="1"/>
    <col min="39" max="39" width="4.8515625" style="0" customWidth="1"/>
    <col min="40" max="40" width="3.00390625" style="0" customWidth="1"/>
  </cols>
  <sheetData>
    <row r="1" spans="3:34" ht="45">
      <c r="C1" s="88" t="s">
        <v>49</v>
      </c>
      <c r="D1" s="1"/>
      <c r="M1" s="5"/>
      <c r="N1" s="8"/>
      <c r="AF1" s="4"/>
      <c r="AG1" s="4"/>
      <c r="AH1" s="5"/>
    </row>
    <row r="2" spans="3:24" ht="21.75" customHeight="1">
      <c r="C2" s="6" t="s">
        <v>50</v>
      </c>
      <c r="D2" s="7"/>
      <c r="E2" s="6" t="s">
        <v>51</v>
      </c>
      <c r="F2" s="6"/>
      <c r="G2" s="6"/>
      <c r="H2" s="6"/>
      <c r="I2" s="6"/>
      <c r="J2" s="6"/>
      <c r="K2" s="6"/>
      <c r="L2" s="6"/>
      <c r="M2" s="6"/>
      <c r="N2" s="9"/>
      <c r="P2" s="6"/>
      <c r="Q2" s="7"/>
      <c r="X2" s="6"/>
    </row>
    <row r="3" spans="3:24" ht="16.5" customHeight="1">
      <c r="C3" s="89" t="s">
        <v>52</v>
      </c>
      <c r="D3" s="7"/>
      <c r="E3" s="9" t="s">
        <v>53</v>
      </c>
      <c r="F3" s="9"/>
      <c r="G3" s="9"/>
      <c r="H3" t="s">
        <v>54</v>
      </c>
      <c r="N3" s="8"/>
      <c r="P3" s="6"/>
      <c r="Q3" s="7"/>
      <c r="X3" s="6"/>
    </row>
    <row r="4" spans="2:40" ht="27" customHeight="1">
      <c r="B4" s="194" t="s">
        <v>119</v>
      </c>
      <c r="C4" s="8"/>
      <c r="D4" s="10"/>
      <c r="H4" s="8"/>
      <c r="I4" s="11"/>
      <c r="J4" s="11"/>
      <c r="K4" s="11"/>
      <c r="L4" s="11"/>
      <c r="M4" s="11"/>
      <c r="N4" s="199"/>
      <c r="O4" s="199"/>
      <c r="P4" s="200"/>
      <c r="Q4" s="200"/>
      <c r="R4" s="200"/>
      <c r="S4" s="200"/>
      <c r="T4" s="200"/>
      <c r="U4" s="200"/>
      <c r="V4" s="200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8"/>
      <c r="AJ4" s="8"/>
      <c r="AL4" s="194" t="s">
        <v>55</v>
      </c>
      <c r="AM4" s="196" t="s">
        <v>56</v>
      </c>
      <c r="AN4" s="192" t="s">
        <v>120</v>
      </c>
    </row>
    <row r="5" spans="2:40" ht="15.75">
      <c r="B5" s="195"/>
      <c r="C5" s="12"/>
      <c r="D5" s="12"/>
      <c r="E5" s="13"/>
      <c r="F5" s="13"/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L5" s="195"/>
      <c r="AM5" s="197"/>
      <c r="AN5" s="193"/>
    </row>
    <row r="6" spans="2:40" ht="15" customHeight="1">
      <c r="B6" s="195"/>
      <c r="C6" s="15"/>
      <c r="D6" s="15"/>
      <c r="E6" s="5"/>
      <c r="F6" s="5"/>
      <c r="G6" s="5"/>
      <c r="H6" s="5"/>
      <c r="I6" s="8"/>
      <c r="J6" s="8"/>
      <c r="N6" s="50"/>
      <c r="O6" s="16"/>
      <c r="AL6" s="195"/>
      <c r="AM6" s="197"/>
      <c r="AN6" s="193"/>
    </row>
    <row r="7" spans="2:40" ht="12.75">
      <c r="B7" s="195"/>
      <c r="J7" s="18" t="s">
        <v>57</v>
      </c>
      <c r="K7" s="2" t="s">
        <v>58</v>
      </c>
      <c r="L7" s="18" t="s">
        <v>57</v>
      </c>
      <c r="M7" s="2" t="s">
        <v>59</v>
      </c>
      <c r="N7" s="5" t="s">
        <v>60</v>
      </c>
      <c r="O7" s="2" t="s">
        <v>61</v>
      </c>
      <c r="P7" s="2" t="s">
        <v>62</v>
      </c>
      <c r="Q7" s="2" t="s">
        <v>58</v>
      </c>
      <c r="R7" s="2" t="s">
        <v>60</v>
      </c>
      <c r="S7" s="2" t="s">
        <v>60</v>
      </c>
      <c r="T7" s="2" t="s">
        <v>59</v>
      </c>
      <c r="U7" s="2" t="s">
        <v>62</v>
      </c>
      <c r="V7" s="2" t="s">
        <v>61</v>
      </c>
      <c r="W7" s="2" t="s">
        <v>62</v>
      </c>
      <c r="X7" s="2" t="s">
        <v>62</v>
      </c>
      <c r="Y7" s="2" t="s">
        <v>62</v>
      </c>
      <c r="Z7" s="5" t="s">
        <v>61</v>
      </c>
      <c r="AA7" s="5" t="s">
        <v>59</v>
      </c>
      <c r="AB7" s="5" t="s">
        <v>60</v>
      </c>
      <c r="AC7" s="5" t="s">
        <v>58</v>
      </c>
      <c r="AD7" s="5" t="s">
        <v>61</v>
      </c>
      <c r="AE7" s="5" t="s">
        <v>58</v>
      </c>
      <c r="AF7" s="5" t="s">
        <v>60</v>
      </c>
      <c r="AG7" s="5" t="s">
        <v>61</v>
      </c>
      <c r="AH7" s="5" t="s">
        <v>58</v>
      </c>
      <c r="AJ7" s="17" t="s">
        <v>63</v>
      </c>
      <c r="AL7" s="195"/>
      <c r="AM7" s="197"/>
      <c r="AN7" s="193"/>
    </row>
    <row r="8" spans="1:40" ht="12.75">
      <c r="A8" s="17"/>
      <c r="B8" s="195"/>
      <c r="C8" s="17" t="s">
        <v>0</v>
      </c>
      <c r="D8" s="17" t="s">
        <v>1</v>
      </c>
      <c r="E8" s="17" t="s">
        <v>64</v>
      </c>
      <c r="F8" s="17" t="s">
        <v>65</v>
      </c>
      <c r="G8" s="17" t="s">
        <v>66</v>
      </c>
      <c r="H8" s="17" t="s">
        <v>67</v>
      </c>
      <c r="J8" s="18">
        <v>1</v>
      </c>
      <c r="K8" s="18" t="s">
        <v>68</v>
      </c>
      <c r="L8" s="18">
        <v>2</v>
      </c>
      <c r="M8" s="18" t="s">
        <v>69</v>
      </c>
      <c r="N8" s="90">
        <v>1</v>
      </c>
      <c r="O8" s="18">
        <v>2</v>
      </c>
      <c r="P8" s="18">
        <v>3</v>
      </c>
      <c r="Q8" s="18">
        <v>4</v>
      </c>
      <c r="R8" s="18">
        <v>5</v>
      </c>
      <c r="S8" s="18">
        <v>6</v>
      </c>
      <c r="T8" s="18">
        <v>7</v>
      </c>
      <c r="U8" s="18">
        <v>8</v>
      </c>
      <c r="V8" s="18">
        <v>9</v>
      </c>
      <c r="W8" s="18">
        <v>10</v>
      </c>
      <c r="X8" s="18">
        <v>11</v>
      </c>
      <c r="Y8" s="18">
        <v>12</v>
      </c>
      <c r="Z8" s="68">
        <v>13</v>
      </c>
      <c r="AA8" s="68">
        <v>14</v>
      </c>
      <c r="AB8" s="68">
        <v>15</v>
      </c>
      <c r="AC8" s="68">
        <v>16</v>
      </c>
      <c r="AD8" s="68">
        <v>17</v>
      </c>
      <c r="AE8" s="68">
        <v>18</v>
      </c>
      <c r="AF8" s="68">
        <v>19</v>
      </c>
      <c r="AG8" s="68">
        <v>20</v>
      </c>
      <c r="AH8" s="68">
        <v>21</v>
      </c>
      <c r="AJ8" s="18" t="s">
        <v>70</v>
      </c>
      <c r="AL8" s="195"/>
      <c r="AM8" s="197"/>
      <c r="AN8" s="193"/>
    </row>
    <row r="9" ht="12.75">
      <c r="L9"/>
    </row>
    <row r="10" spans="1:39" ht="15">
      <c r="A10">
        <v>31</v>
      </c>
      <c r="C10" s="42" t="s">
        <v>71</v>
      </c>
      <c r="D10" s="41" t="s">
        <v>72</v>
      </c>
      <c r="E10" s="43" t="s">
        <v>73</v>
      </c>
      <c r="F10" s="43" t="s">
        <v>74</v>
      </c>
      <c r="G10" s="43"/>
      <c r="H10" s="43">
        <v>750717</v>
      </c>
      <c r="J10">
        <v>36</v>
      </c>
      <c r="K10" s="39" t="s">
        <v>60</v>
      </c>
      <c r="L10" s="21">
        <v>36</v>
      </c>
      <c r="M10" s="19" t="s">
        <v>59</v>
      </c>
      <c r="N10" s="20" t="s">
        <v>62</v>
      </c>
      <c r="O10" t="s">
        <v>61</v>
      </c>
      <c r="P10" t="s">
        <v>61</v>
      </c>
      <c r="Q10" s="36" t="s">
        <v>58</v>
      </c>
      <c r="R10" s="36" t="s">
        <v>60</v>
      </c>
      <c r="S10" s="36" t="s">
        <v>60</v>
      </c>
      <c r="T10" s="36" t="s">
        <v>62</v>
      </c>
      <c r="U10" s="36" t="s">
        <v>62</v>
      </c>
      <c r="V10" s="36" t="s">
        <v>61</v>
      </c>
      <c r="W10" s="36" t="s">
        <v>58</v>
      </c>
      <c r="X10" s="36" t="s">
        <v>62</v>
      </c>
      <c r="Y10" s="36" t="s">
        <v>62</v>
      </c>
      <c r="Z10" s="36" t="s">
        <v>61</v>
      </c>
      <c r="AA10" s="36" t="s">
        <v>59</v>
      </c>
      <c r="AB10" s="36" t="s">
        <v>60</v>
      </c>
      <c r="AC10" s="36" t="s">
        <v>58</v>
      </c>
      <c r="AD10" s="36" t="s">
        <v>61</v>
      </c>
      <c r="AE10" s="36" t="s">
        <v>58</v>
      </c>
      <c r="AF10" s="36" t="s">
        <v>60</v>
      </c>
      <c r="AG10" s="36" t="s">
        <v>61</v>
      </c>
      <c r="AH10" s="36" t="s">
        <v>58</v>
      </c>
      <c r="AJ10" s="2">
        <f aca="true" t="shared" si="0" ref="AJ10:AJ27">J10+L10</f>
        <v>72</v>
      </c>
      <c r="AL10">
        <f aca="true" t="shared" si="1" ref="AL10:AL27">IF($K$7=K10,1,0)+IF($M$7=M10,1,0)+IF($N$7=N10,1,0)+IF($O$7=O10,1,0)+IF($P$7=P10,1,0)+IF($Q$7=Q10,1,0)+IF($R$7=R10,1,0)+IF($S$7=S10,1,0)+IF($T$7=T10,1,0)+IF($U$7=U10,1,0)+IF($V$7=V10,1,0)+IF($W$7=W10,1,0)+IF($X$7=X10,1,0)+IF($Y$7=Y10,1,0)+IF($Z$7=Z10,1,0)+IF($AA$7=AA10,1,0)+IF($AB$7=AB10,1,0)+IF($AC$7=AC10,1,0)+IF($AD$7=AD10,1,0)+IF($AE$7=AE10,1,0)+IF($AF$7=AF10,1,0)+IF($AG$7=AG10,1,0)+IF($AH$7=AH10,1,0)+AN10</f>
        <v>18</v>
      </c>
      <c r="AM10">
        <f aca="true" t="shared" si="2" ref="AM10:AM27">J10+L10+(IF($K$7=$K10,0,60)+IF($M$7=$M10,0,60))</f>
        <v>132</v>
      </c>
    </row>
    <row r="11" spans="3:39" ht="15">
      <c r="C11" s="41" t="s">
        <v>75</v>
      </c>
      <c r="D11" s="41" t="s">
        <v>76</v>
      </c>
      <c r="E11" s="41" t="s">
        <v>77</v>
      </c>
      <c r="F11" s="41" t="s">
        <v>74</v>
      </c>
      <c r="G11" s="41"/>
      <c r="H11" s="41">
        <v>33907</v>
      </c>
      <c r="J11">
        <v>19</v>
      </c>
      <c r="K11" s="39" t="s">
        <v>61</v>
      </c>
      <c r="L11" s="38">
        <v>32</v>
      </c>
      <c r="M11" s="19" t="s">
        <v>59</v>
      </c>
      <c r="N11" s="3" t="s">
        <v>60</v>
      </c>
      <c r="O11" t="s">
        <v>61</v>
      </c>
      <c r="P11" t="s">
        <v>62</v>
      </c>
      <c r="Q11" s="36" t="s">
        <v>58</v>
      </c>
      <c r="R11" s="36" t="s">
        <v>60</v>
      </c>
      <c r="S11" s="36" t="s">
        <v>58</v>
      </c>
      <c r="T11" s="36" t="s">
        <v>62</v>
      </c>
      <c r="U11" s="36" t="s">
        <v>62</v>
      </c>
      <c r="V11" s="36" t="s">
        <v>61</v>
      </c>
      <c r="W11" s="36" t="s">
        <v>58</v>
      </c>
      <c r="X11" s="36" t="s">
        <v>62</v>
      </c>
      <c r="Y11" s="36" t="s">
        <v>62</v>
      </c>
      <c r="Z11" s="36" t="s">
        <v>61</v>
      </c>
      <c r="AA11" s="36" t="s">
        <v>59</v>
      </c>
      <c r="AB11" s="36" t="s">
        <v>58</v>
      </c>
      <c r="AC11" s="36" t="s">
        <v>58</v>
      </c>
      <c r="AD11" s="36" t="s">
        <v>61</v>
      </c>
      <c r="AE11" s="36" t="s">
        <v>58</v>
      </c>
      <c r="AF11" s="36" t="s">
        <v>58</v>
      </c>
      <c r="AG11" s="36" t="s">
        <v>60</v>
      </c>
      <c r="AH11" s="36" t="s">
        <v>58</v>
      </c>
      <c r="AJ11" s="2">
        <f t="shared" si="0"/>
        <v>51</v>
      </c>
      <c r="AL11">
        <f t="shared" si="1"/>
        <v>16</v>
      </c>
      <c r="AM11">
        <f t="shared" si="2"/>
        <v>111</v>
      </c>
    </row>
    <row r="12" spans="1:39" ht="15">
      <c r="A12">
        <f>A9+1</f>
        <v>1</v>
      </c>
      <c r="C12" s="42" t="s">
        <v>78</v>
      </c>
      <c r="D12" s="41" t="s">
        <v>79</v>
      </c>
      <c r="E12" s="43" t="s">
        <v>80</v>
      </c>
      <c r="F12" s="43" t="s">
        <v>74</v>
      </c>
      <c r="G12" s="43"/>
      <c r="H12" s="43">
        <v>32010</v>
      </c>
      <c r="J12">
        <v>24</v>
      </c>
      <c r="K12" s="39" t="s">
        <v>61</v>
      </c>
      <c r="L12" s="38">
        <v>37</v>
      </c>
      <c r="M12" s="19" t="s">
        <v>59</v>
      </c>
      <c r="N12" s="3" t="s">
        <v>58</v>
      </c>
      <c r="O12" t="s">
        <v>61</v>
      </c>
      <c r="P12" t="s">
        <v>62</v>
      </c>
      <c r="Q12" s="36" t="s">
        <v>58</v>
      </c>
      <c r="R12" s="36" t="s">
        <v>61</v>
      </c>
      <c r="S12" s="36" t="s">
        <v>60</v>
      </c>
      <c r="T12" s="36" t="s">
        <v>59</v>
      </c>
      <c r="U12" s="36" t="s">
        <v>62</v>
      </c>
      <c r="V12" s="36" t="s">
        <v>61</v>
      </c>
      <c r="W12" s="36" t="s">
        <v>58</v>
      </c>
      <c r="X12" s="36" t="s">
        <v>62</v>
      </c>
      <c r="Y12" s="36" t="s">
        <v>62</v>
      </c>
      <c r="Z12" s="36" t="s">
        <v>61</v>
      </c>
      <c r="AA12" s="36" t="s">
        <v>59</v>
      </c>
      <c r="AB12" s="36" t="s">
        <v>58</v>
      </c>
      <c r="AC12" s="36" t="s">
        <v>62</v>
      </c>
      <c r="AD12" s="36" t="s">
        <v>61</v>
      </c>
      <c r="AE12" s="36" t="s">
        <v>62</v>
      </c>
      <c r="AF12" s="36" t="s">
        <v>58</v>
      </c>
      <c r="AG12" s="36" t="s">
        <v>62</v>
      </c>
      <c r="AH12" s="36" t="s">
        <v>58</v>
      </c>
      <c r="AJ12" s="2">
        <f t="shared" si="0"/>
        <v>61</v>
      </c>
      <c r="AL12">
        <f t="shared" si="1"/>
        <v>14</v>
      </c>
      <c r="AM12">
        <f t="shared" si="2"/>
        <v>121</v>
      </c>
    </row>
    <row r="13" spans="1:39" ht="15">
      <c r="A13">
        <v>15</v>
      </c>
      <c r="C13" s="42" t="s">
        <v>81</v>
      </c>
      <c r="D13" s="41" t="s">
        <v>76</v>
      </c>
      <c r="E13" s="43" t="s">
        <v>80</v>
      </c>
      <c r="F13" s="43" t="s">
        <v>82</v>
      </c>
      <c r="G13" s="43"/>
      <c r="H13" s="43">
        <v>33934</v>
      </c>
      <c r="J13">
        <v>37</v>
      </c>
      <c r="K13" s="19" t="s">
        <v>61</v>
      </c>
      <c r="L13" s="21">
        <v>39</v>
      </c>
      <c r="M13" s="19" t="s">
        <v>59</v>
      </c>
      <c r="N13" s="3" t="s">
        <v>60</v>
      </c>
      <c r="O13" t="s">
        <v>60</v>
      </c>
      <c r="P13" t="s">
        <v>60</v>
      </c>
      <c r="Q13" s="36" t="s">
        <v>58</v>
      </c>
      <c r="R13" s="36" t="s">
        <v>60</v>
      </c>
      <c r="S13" s="36" t="s">
        <v>62</v>
      </c>
      <c r="T13" s="36" t="s">
        <v>59</v>
      </c>
      <c r="U13" s="36" t="s">
        <v>62</v>
      </c>
      <c r="V13" s="36" t="s">
        <v>61</v>
      </c>
      <c r="W13" s="36" t="s">
        <v>58</v>
      </c>
      <c r="X13" s="36" t="s">
        <v>62</v>
      </c>
      <c r="Y13" s="36" t="s">
        <v>62</v>
      </c>
      <c r="Z13" s="36" t="s">
        <v>59</v>
      </c>
      <c r="AA13" s="36" t="s">
        <v>59</v>
      </c>
      <c r="AB13" s="36" t="s">
        <v>58</v>
      </c>
      <c r="AC13" s="36" t="s">
        <v>58</v>
      </c>
      <c r="AD13" s="36" t="s">
        <v>61</v>
      </c>
      <c r="AE13" s="36" t="s">
        <v>62</v>
      </c>
      <c r="AF13" s="36" t="s">
        <v>60</v>
      </c>
      <c r="AG13" s="36" t="s">
        <v>60</v>
      </c>
      <c r="AH13" s="36" t="s">
        <v>58</v>
      </c>
      <c r="AJ13" s="2">
        <f t="shared" si="0"/>
        <v>76</v>
      </c>
      <c r="AL13">
        <f t="shared" si="1"/>
        <v>14</v>
      </c>
      <c r="AM13">
        <f t="shared" si="2"/>
        <v>136</v>
      </c>
    </row>
    <row r="14" spans="1:39" ht="15.75">
      <c r="A14">
        <f>A13+1</f>
        <v>16</v>
      </c>
      <c r="B14" t="s">
        <v>121</v>
      </c>
      <c r="C14" s="33" t="s">
        <v>83</v>
      </c>
      <c r="D14" s="33" t="s">
        <v>84</v>
      </c>
      <c r="E14" s="33" t="s">
        <v>85</v>
      </c>
      <c r="F14" s="33" t="s">
        <v>74</v>
      </c>
      <c r="G14" s="33"/>
      <c r="H14" s="33">
        <v>32011</v>
      </c>
      <c r="J14">
        <v>36</v>
      </c>
      <c r="K14" s="40" t="s">
        <v>61</v>
      </c>
      <c r="L14" s="38">
        <v>21</v>
      </c>
      <c r="M14" s="19" t="s">
        <v>86</v>
      </c>
      <c r="N14" s="3" t="s">
        <v>60</v>
      </c>
      <c r="O14" t="s">
        <v>61</v>
      </c>
      <c r="P14" t="s">
        <v>60</v>
      </c>
      <c r="Q14" s="36" t="s">
        <v>62</v>
      </c>
      <c r="R14" s="36" t="s">
        <v>60</v>
      </c>
      <c r="S14" s="36" t="s">
        <v>60</v>
      </c>
      <c r="T14" s="36" t="s">
        <v>61</v>
      </c>
      <c r="U14" s="36" t="s">
        <v>62</v>
      </c>
      <c r="V14" s="36" t="s">
        <v>61</v>
      </c>
      <c r="W14" s="36" t="s">
        <v>58</v>
      </c>
      <c r="X14" s="36" t="s">
        <v>60</v>
      </c>
      <c r="Y14" s="36" t="s">
        <v>62</v>
      </c>
      <c r="Z14" s="36" t="s">
        <v>61</v>
      </c>
      <c r="AA14" s="36" t="s">
        <v>59</v>
      </c>
      <c r="AB14" s="36" t="s">
        <v>61</v>
      </c>
      <c r="AC14" s="36" t="s">
        <v>58</v>
      </c>
      <c r="AD14" s="36" t="s">
        <v>61</v>
      </c>
      <c r="AE14" s="36" t="s">
        <v>58</v>
      </c>
      <c r="AF14" s="36" t="s">
        <v>60</v>
      </c>
      <c r="AG14" s="36" t="s">
        <v>58</v>
      </c>
      <c r="AH14" s="36" t="s">
        <v>62</v>
      </c>
      <c r="AJ14" s="2">
        <f t="shared" si="0"/>
        <v>57</v>
      </c>
      <c r="AL14">
        <f t="shared" si="1"/>
        <v>13</v>
      </c>
      <c r="AM14">
        <f t="shared" si="2"/>
        <v>177</v>
      </c>
    </row>
    <row r="15" spans="1:39" ht="15">
      <c r="A15">
        <v>5</v>
      </c>
      <c r="B15" t="s">
        <v>121</v>
      </c>
      <c r="C15" s="41" t="s">
        <v>87</v>
      </c>
      <c r="D15" s="41" t="s">
        <v>88</v>
      </c>
      <c r="E15" s="41" t="s">
        <v>89</v>
      </c>
      <c r="F15" s="41" t="s">
        <v>82</v>
      </c>
      <c r="G15" s="41"/>
      <c r="H15" s="41">
        <v>32024</v>
      </c>
      <c r="J15">
        <v>27</v>
      </c>
      <c r="K15" s="19" t="s">
        <v>60</v>
      </c>
      <c r="L15" s="21">
        <v>12</v>
      </c>
      <c r="M15" s="19" t="s">
        <v>86</v>
      </c>
      <c r="N15" s="51" t="s">
        <v>60</v>
      </c>
      <c r="O15" s="19" t="s">
        <v>86</v>
      </c>
      <c r="P15" s="19" t="s">
        <v>61</v>
      </c>
      <c r="Q15" s="19" t="s">
        <v>58</v>
      </c>
      <c r="R15" s="19" t="s">
        <v>60</v>
      </c>
      <c r="S15" s="19" t="s">
        <v>58</v>
      </c>
      <c r="T15" s="19" t="s">
        <v>59</v>
      </c>
      <c r="U15" s="19" t="s">
        <v>62</v>
      </c>
      <c r="V15" s="19" t="s">
        <v>61</v>
      </c>
      <c r="W15" s="19" t="s">
        <v>58</v>
      </c>
      <c r="X15" s="19" t="s">
        <v>59</v>
      </c>
      <c r="Y15" s="19" t="s">
        <v>62</v>
      </c>
      <c r="Z15" s="19" t="s">
        <v>59</v>
      </c>
      <c r="AA15" s="19" t="s">
        <v>59</v>
      </c>
      <c r="AB15" s="19" t="s">
        <v>60</v>
      </c>
      <c r="AC15" s="19" t="s">
        <v>58</v>
      </c>
      <c r="AD15" s="19" t="s">
        <v>86</v>
      </c>
      <c r="AE15" s="19" t="s">
        <v>58</v>
      </c>
      <c r="AF15" s="19" t="s">
        <v>58</v>
      </c>
      <c r="AG15" s="19" t="s">
        <v>61</v>
      </c>
      <c r="AH15" s="19" t="s">
        <v>90</v>
      </c>
      <c r="AJ15" s="2">
        <f t="shared" si="0"/>
        <v>39</v>
      </c>
      <c r="AL15">
        <f t="shared" si="1"/>
        <v>12</v>
      </c>
      <c r="AM15">
        <f t="shared" si="2"/>
        <v>159</v>
      </c>
    </row>
    <row r="16" spans="3:39" ht="15">
      <c r="C16" s="43" t="s">
        <v>91</v>
      </c>
      <c r="D16" s="41" t="s">
        <v>92</v>
      </c>
      <c r="E16" s="43" t="s">
        <v>93</v>
      </c>
      <c r="F16" s="43" t="s">
        <v>74</v>
      </c>
      <c r="G16" s="43"/>
      <c r="H16" s="43">
        <v>37181</v>
      </c>
      <c r="J16">
        <v>22</v>
      </c>
      <c r="K16" s="39" t="s">
        <v>61</v>
      </c>
      <c r="L16" s="21">
        <v>19</v>
      </c>
      <c r="M16" s="19" t="s">
        <v>86</v>
      </c>
      <c r="N16" s="48" t="s">
        <v>61</v>
      </c>
      <c r="O16" t="s">
        <v>86</v>
      </c>
      <c r="P16" t="s">
        <v>61</v>
      </c>
      <c r="Q16" s="36" t="s">
        <v>58</v>
      </c>
      <c r="R16" s="36" t="s">
        <v>62</v>
      </c>
      <c r="S16" s="36" t="s">
        <v>60</v>
      </c>
      <c r="T16" s="36" t="s">
        <v>59</v>
      </c>
      <c r="U16" s="36" t="s">
        <v>62</v>
      </c>
      <c r="V16" s="36" t="s">
        <v>61</v>
      </c>
      <c r="W16" s="36" t="s">
        <v>58</v>
      </c>
      <c r="X16" s="36" t="s">
        <v>62</v>
      </c>
      <c r="Y16" s="36" t="s">
        <v>60</v>
      </c>
      <c r="Z16" s="36" t="s">
        <v>61</v>
      </c>
      <c r="AA16" s="36" t="s">
        <v>59</v>
      </c>
      <c r="AB16" s="36" t="s">
        <v>59</v>
      </c>
      <c r="AC16" s="36" t="s">
        <v>62</v>
      </c>
      <c r="AD16" s="36" t="s">
        <v>61</v>
      </c>
      <c r="AE16" s="36" t="s">
        <v>58</v>
      </c>
      <c r="AF16" s="36" t="s">
        <v>60</v>
      </c>
      <c r="AG16" s="36" t="s">
        <v>60</v>
      </c>
      <c r="AH16" s="36" t="s">
        <v>58</v>
      </c>
      <c r="AJ16" s="2">
        <f t="shared" si="0"/>
        <v>41</v>
      </c>
      <c r="AL16">
        <f t="shared" si="1"/>
        <v>12</v>
      </c>
      <c r="AM16">
        <f t="shared" si="2"/>
        <v>161</v>
      </c>
    </row>
    <row r="17" spans="1:39" ht="15">
      <c r="A17">
        <v>8</v>
      </c>
      <c r="C17" s="41" t="s">
        <v>94</v>
      </c>
      <c r="D17" s="41" t="s">
        <v>95</v>
      </c>
      <c r="E17" s="41" t="s">
        <v>89</v>
      </c>
      <c r="F17" s="41" t="s">
        <v>74</v>
      </c>
      <c r="G17" s="41"/>
      <c r="H17" s="41">
        <v>347515</v>
      </c>
      <c r="J17">
        <v>17</v>
      </c>
      <c r="K17" s="39" t="s">
        <v>60</v>
      </c>
      <c r="L17" s="21">
        <v>31</v>
      </c>
      <c r="M17" s="19" t="s">
        <v>86</v>
      </c>
      <c r="N17" s="48" t="s">
        <v>61</v>
      </c>
      <c r="O17" t="s">
        <v>61</v>
      </c>
      <c r="P17" t="s">
        <v>60</v>
      </c>
      <c r="Q17" s="36" t="s">
        <v>58</v>
      </c>
      <c r="R17" s="36" t="s">
        <v>60</v>
      </c>
      <c r="S17" s="36" t="s">
        <v>60</v>
      </c>
      <c r="T17" s="36" t="s">
        <v>61</v>
      </c>
      <c r="U17" s="36" t="s">
        <v>62</v>
      </c>
      <c r="V17" s="36" t="s">
        <v>61</v>
      </c>
      <c r="W17" s="36" t="s">
        <v>58</v>
      </c>
      <c r="X17" s="36" t="s">
        <v>62</v>
      </c>
      <c r="Y17" s="36" t="s">
        <v>58</v>
      </c>
      <c r="Z17" s="36" t="s">
        <v>61</v>
      </c>
      <c r="AA17" s="36" t="s">
        <v>59</v>
      </c>
      <c r="AB17" s="36" t="s">
        <v>60</v>
      </c>
      <c r="AC17" s="36" t="s">
        <v>58</v>
      </c>
      <c r="AD17" s="36" t="s">
        <v>61</v>
      </c>
      <c r="AE17" s="36" t="s">
        <v>60</v>
      </c>
      <c r="AF17" s="36" t="s">
        <v>58</v>
      </c>
      <c r="AG17" s="36" t="s">
        <v>60</v>
      </c>
      <c r="AH17" s="36" t="s">
        <v>86</v>
      </c>
      <c r="AJ17" s="2">
        <f t="shared" si="0"/>
        <v>48</v>
      </c>
      <c r="AL17">
        <f t="shared" si="1"/>
        <v>12</v>
      </c>
      <c r="AM17">
        <f t="shared" si="2"/>
        <v>168</v>
      </c>
    </row>
    <row r="18" spans="3:40" ht="15">
      <c r="C18" s="41" t="s">
        <v>96</v>
      </c>
      <c r="D18" s="41" t="s">
        <v>84</v>
      </c>
      <c r="E18" s="41" t="s">
        <v>97</v>
      </c>
      <c r="F18" s="41" t="s">
        <v>74</v>
      </c>
      <c r="G18" s="41"/>
      <c r="H18" s="41">
        <v>342150</v>
      </c>
      <c r="J18">
        <v>43</v>
      </c>
      <c r="K18" s="39" t="s">
        <v>60</v>
      </c>
      <c r="L18" s="37">
        <v>60</v>
      </c>
      <c r="M18" s="19" t="s">
        <v>86</v>
      </c>
      <c r="N18" s="48" t="s">
        <v>60</v>
      </c>
      <c r="O18" t="s">
        <v>60</v>
      </c>
      <c r="P18" t="s">
        <v>62</v>
      </c>
      <c r="Q18" s="36" t="s">
        <v>62</v>
      </c>
      <c r="R18" s="36" t="s">
        <v>60</v>
      </c>
      <c r="S18" s="36" t="s">
        <v>60</v>
      </c>
      <c r="T18" s="36" t="s">
        <v>59</v>
      </c>
      <c r="U18" s="36" t="s">
        <v>62</v>
      </c>
      <c r="V18" s="36" t="s">
        <v>61</v>
      </c>
      <c r="W18">
        <v>2</v>
      </c>
      <c r="X18" t="s">
        <v>62</v>
      </c>
      <c r="Y18" t="s">
        <v>62</v>
      </c>
      <c r="Z18" t="s">
        <v>61</v>
      </c>
      <c r="AA18" t="s">
        <v>59</v>
      </c>
      <c r="AB18" t="s">
        <v>61</v>
      </c>
      <c r="AC18" t="s">
        <v>62</v>
      </c>
      <c r="AD18" t="s">
        <v>61</v>
      </c>
      <c r="AE18" t="s">
        <v>60</v>
      </c>
      <c r="AF18" t="s">
        <v>58</v>
      </c>
      <c r="AG18" t="s">
        <v>60</v>
      </c>
      <c r="AH18" t="s">
        <v>60</v>
      </c>
      <c r="AJ18" s="2">
        <f t="shared" si="0"/>
        <v>103</v>
      </c>
      <c r="AL18">
        <f t="shared" si="1"/>
        <v>12</v>
      </c>
      <c r="AM18">
        <f t="shared" si="2"/>
        <v>223</v>
      </c>
      <c r="AN18" s="2"/>
    </row>
    <row r="19" spans="1:39" ht="15">
      <c r="A19">
        <f>A18+1</f>
        <v>1</v>
      </c>
      <c r="C19" s="41" t="s">
        <v>98</v>
      </c>
      <c r="D19" s="41" t="s">
        <v>99</v>
      </c>
      <c r="E19" s="41" t="s">
        <v>80</v>
      </c>
      <c r="F19" s="41" t="s">
        <v>82</v>
      </c>
      <c r="G19" s="41"/>
      <c r="H19" s="41">
        <v>263474</v>
      </c>
      <c r="J19">
        <v>32</v>
      </c>
      <c r="K19" s="39" t="s">
        <v>61</v>
      </c>
      <c r="L19" s="21">
        <v>29</v>
      </c>
      <c r="M19" s="19" t="s">
        <v>61</v>
      </c>
      <c r="N19" s="3" t="s">
        <v>61</v>
      </c>
      <c r="O19" t="s">
        <v>61</v>
      </c>
      <c r="P19" t="s">
        <v>60</v>
      </c>
      <c r="Q19" s="36" t="s">
        <v>58</v>
      </c>
      <c r="R19" s="36" t="s">
        <v>60</v>
      </c>
      <c r="S19" s="36" t="s">
        <v>60</v>
      </c>
      <c r="T19" s="36" t="s">
        <v>59</v>
      </c>
      <c r="U19" s="36" t="s">
        <v>62</v>
      </c>
      <c r="V19" s="36" t="s">
        <v>61</v>
      </c>
      <c r="W19" s="36" t="s">
        <v>62</v>
      </c>
      <c r="X19" s="36" t="s">
        <v>59</v>
      </c>
      <c r="Y19" s="36" t="s">
        <v>62</v>
      </c>
      <c r="Z19" s="36" t="s">
        <v>61</v>
      </c>
      <c r="AA19" s="36" t="s">
        <v>61</v>
      </c>
      <c r="AB19" s="36" t="s">
        <v>59</v>
      </c>
      <c r="AC19" s="36" t="s">
        <v>59</v>
      </c>
      <c r="AD19" s="36" t="s">
        <v>86</v>
      </c>
      <c r="AE19" s="36" t="s">
        <v>86</v>
      </c>
      <c r="AF19" s="36" t="s">
        <v>62</v>
      </c>
      <c r="AG19" s="36" t="s">
        <v>60</v>
      </c>
      <c r="AH19" s="36" t="s">
        <v>60</v>
      </c>
      <c r="AJ19" s="2">
        <f t="shared" si="0"/>
        <v>61</v>
      </c>
      <c r="AL19">
        <f t="shared" si="1"/>
        <v>10</v>
      </c>
      <c r="AM19">
        <f t="shared" si="2"/>
        <v>181</v>
      </c>
    </row>
    <row r="20" spans="1:39" ht="15">
      <c r="A20">
        <v>3</v>
      </c>
      <c r="B20" t="s">
        <v>121</v>
      </c>
      <c r="C20" s="41" t="s">
        <v>100</v>
      </c>
      <c r="D20" s="41" t="s">
        <v>101</v>
      </c>
      <c r="E20" s="41" t="s">
        <v>80</v>
      </c>
      <c r="F20" s="41" t="s">
        <v>74</v>
      </c>
      <c r="G20" s="41"/>
      <c r="H20" s="41">
        <v>33100</v>
      </c>
      <c r="J20">
        <v>54</v>
      </c>
      <c r="K20" s="39" t="s">
        <v>61</v>
      </c>
      <c r="L20" s="21">
        <v>21</v>
      </c>
      <c r="M20" s="19" t="s">
        <v>86</v>
      </c>
      <c r="N20" s="48" t="s">
        <v>58</v>
      </c>
      <c r="O20" t="s">
        <v>86</v>
      </c>
      <c r="P20" t="s">
        <v>60</v>
      </c>
      <c r="Q20" s="36" t="s">
        <v>58</v>
      </c>
      <c r="R20" s="36" t="s">
        <v>61</v>
      </c>
      <c r="S20" s="36" t="s">
        <v>60</v>
      </c>
      <c r="T20" s="36" t="s">
        <v>59</v>
      </c>
      <c r="U20" s="36" t="s">
        <v>62</v>
      </c>
      <c r="V20" s="36" t="s">
        <v>61</v>
      </c>
      <c r="W20" s="36" t="s">
        <v>58</v>
      </c>
      <c r="X20" s="36" t="s">
        <v>62</v>
      </c>
      <c r="Y20" s="36" t="s">
        <v>62</v>
      </c>
      <c r="Z20" s="36" t="s">
        <v>61</v>
      </c>
      <c r="AA20" s="36" t="s">
        <v>59</v>
      </c>
      <c r="AB20" s="36" t="s">
        <v>58</v>
      </c>
      <c r="AC20" s="36" t="s">
        <v>58</v>
      </c>
      <c r="AD20" s="36" t="s">
        <v>59</v>
      </c>
      <c r="AE20" s="36" t="s">
        <v>60</v>
      </c>
      <c r="AF20" s="36" t="s">
        <v>58</v>
      </c>
      <c r="AG20" s="36" t="s">
        <v>60</v>
      </c>
      <c r="AH20" s="36" t="s">
        <v>60</v>
      </c>
      <c r="AJ20" s="2">
        <f t="shared" si="0"/>
        <v>75</v>
      </c>
      <c r="AL20">
        <f t="shared" si="1"/>
        <v>10</v>
      </c>
      <c r="AM20">
        <f t="shared" si="2"/>
        <v>195</v>
      </c>
    </row>
    <row r="21" spans="1:39" ht="15">
      <c r="A21" t="e">
        <f>#REF!+1</f>
        <v>#REF!</v>
      </c>
      <c r="C21" s="42" t="s">
        <v>102</v>
      </c>
      <c r="D21" s="41" t="s">
        <v>103</v>
      </c>
      <c r="E21" s="43" t="s">
        <v>80</v>
      </c>
      <c r="F21" s="43" t="s">
        <v>82</v>
      </c>
      <c r="G21" s="43"/>
      <c r="H21" s="43">
        <v>39901</v>
      </c>
      <c r="J21">
        <v>16</v>
      </c>
      <c r="K21" s="19" t="s">
        <v>60</v>
      </c>
      <c r="L21" s="21">
        <v>20</v>
      </c>
      <c r="M21" s="19" t="s">
        <v>59</v>
      </c>
      <c r="N21" s="3" t="s">
        <v>60</v>
      </c>
      <c r="O21" t="s">
        <v>61</v>
      </c>
      <c r="P21" t="s">
        <v>61</v>
      </c>
      <c r="Q21" s="36" t="s">
        <v>62</v>
      </c>
      <c r="R21" s="36" t="s">
        <v>60</v>
      </c>
      <c r="S21" s="36" t="s">
        <v>60</v>
      </c>
      <c r="T21" s="36" t="s">
        <v>59</v>
      </c>
      <c r="U21" s="36" t="s">
        <v>62</v>
      </c>
      <c r="V21" s="36" t="s">
        <v>61</v>
      </c>
      <c r="W21" s="36" t="s">
        <v>58</v>
      </c>
      <c r="X21" s="36" t="s">
        <v>59</v>
      </c>
      <c r="Y21" s="36" t="s">
        <v>60</v>
      </c>
      <c r="Z21" s="36" t="s">
        <v>59</v>
      </c>
      <c r="AA21" s="36" t="s">
        <v>59</v>
      </c>
      <c r="AB21" s="36" t="s">
        <v>58</v>
      </c>
      <c r="AC21" s="36" t="s">
        <v>62</v>
      </c>
      <c r="AD21" s="36" t="s">
        <v>86</v>
      </c>
      <c r="AE21" s="36" t="s">
        <v>61</v>
      </c>
      <c r="AF21" s="36" t="s">
        <v>58</v>
      </c>
      <c r="AG21" s="36" t="s">
        <v>60</v>
      </c>
      <c r="AH21" s="36" t="s">
        <v>60</v>
      </c>
      <c r="AJ21" s="2">
        <f t="shared" si="0"/>
        <v>36</v>
      </c>
      <c r="AL21">
        <f t="shared" si="1"/>
        <v>9</v>
      </c>
      <c r="AM21">
        <f t="shared" si="2"/>
        <v>96</v>
      </c>
    </row>
    <row r="22" spans="1:39" ht="15">
      <c r="A22">
        <v>24</v>
      </c>
      <c r="C22" s="41" t="s">
        <v>104</v>
      </c>
      <c r="D22" s="41" t="s">
        <v>84</v>
      </c>
      <c r="E22" s="41" t="s">
        <v>105</v>
      </c>
      <c r="F22" s="41" t="s">
        <v>74</v>
      </c>
      <c r="G22" s="41"/>
      <c r="H22" s="41">
        <v>203249</v>
      </c>
      <c r="J22">
        <v>25</v>
      </c>
      <c r="K22" s="19" t="s">
        <v>61</v>
      </c>
      <c r="L22" s="37">
        <v>14</v>
      </c>
      <c r="M22" s="19" t="s">
        <v>86</v>
      </c>
      <c r="N22" s="3" t="s">
        <v>62</v>
      </c>
      <c r="O22" t="s">
        <v>62</v>
      </c>
      <c r="P22" t="s">
        <v>61</v>
      </c>
      <c r="Q22" s="36" t="s">
        <v>62</v>
      </c>
      <c r="R22" s="36" t="s">
        <v>60</v>
      </c>
      <c r="S22" s="36" t="s">
        <v>58</v>
      </c>
      <c r="T22" s="36" t="s">
        <v>86</v>
      </c>
      <c r="U22" s="36" t="s">
        <v>62</v>
      </c>
      <c r="V22" s="36" t="s">
        <v>59</v>
      </c>
      <c r="W22" s="36" t="s">
        <v>62</v>
      </c>
      <c r="X22" s="36" t="s">
        <v>59</v>
      </c>
      <c r="Y22" s="36" t="s">
        <v>58</v>
      </c>
      <c r="Z22" s="36" t="s">
        <v>61</v>
      </c>
      <c r="AA22" s="36" t="s">
        <v>59</v>
      </c>
      <c r="AB22" s="36" t="s">
        <v>60</v>
      </c>
      <c r="AC22" s="36" t="s">
        <v>58</v>
      </c>
      <c r="AD22" s="36" t="s">
        <v>86</v>
      </c>
      <c r="AE22" s="36" t="s">
        <v>58</v>
      </c>
      <c r="AF22" s="36" t="s">
        <v>58</v>
      </c>
      <c r="AG22" s="36" t="s">
        <v>60</v>
      </c>
      <c r="AH22" s="36" t="s">
        <v>58</v>
      </c>
      <c r="AJ22" s="2">
        <f t="shared" si="0"/>
        <v>39</v>
      </c>
      <c r="AL22">
        <f t="shared" si="1"/>
        <v>9</v>
      </c>
      <c r="AM22">
        <f t="shared" si="2"/>
        <v>159</v>
      </c>
    </row>
    <row r="23" spans="1:40" ht="15">
      <c r="A23">
        <f>A22+1</f>
        <v>25</v>
      </c>
      <c r="C23" s="41" t="s">
        <v>106</v>
      </c>
      <c r="D23" s="41" t="s">
        <v>72</v>
      </c>
      <c r="E23" s="41" t="s">
        <v>107</v>
      </c>
      <c r="F23" s="41" t="s">
        <v>74</v>
      </c>
      <c r="G23" s="41"/>
      <c r="H23" s="41">
        <v>2251</v>
      </c>
      <c r="J23">
        <v>43</v>
      </c>
      <c r="K23" s="39" t="s">
        <v>60</v>
      </c>
      <c r="L23" s="37">
        <v>29</v>
      </c>
      <c r="M23" s="19" t="s">
        <v>59</v>
      </c>
      <c r="N23" s="3" t="s">
        <v>61</v>
      </c>
      <c r="O23" t="s">
        <v>60</v>
      </c>
      <c r="P23" t="s">
        <v>60</v>
      </c>
      <c r="Q23" s="36" t="s">
        <v>58</v>
      </c>
      <c r="R23" s="36" t="s">
        <v>62</v>
      </c>
      <c r="S23" s="36" t="s">
        <v>60</v>
      </c>
      <c r="T23" s="36" t="s">
        <v>61</v>
      </c>
      <c r="U23" s="36" t="s">
        <v>60</v>
      </c>
      <c r="V23" s="36" t="s">
        <v>59</v>
      </c>
      <c r="W23" s="36" t="s">
        <v>62</v>
      </c>
      <c r="X23" s="36" t="s">
        <v>61</v>
      </c>
      <c r="Y23" s="36" t="s">
        <v>60</v>
      </c>
      <c r="Z23" s="36" t="s">
        <v>59</v>
      </c>
      <c r="AA23" s="36" t="s">
        <v>59</v>
      </c>
      <c r="AB23" s="36" t="s">
        <v>60</v>
      </c>
      <c r="AC23" s="36" t="s">
        <v>62</v>
      </c>
      <c r="AD23" s="36" t="s">
        <v>61</v>
      </c>
      <c r="AE23" s="36" t="s">
        <v>60</v>
      </c>
      <c r="AF23" s="36" t="s">
        <v>58</v>
      </c>
      <c r="AG23" s="36" t="s">
        <v>60</v>
      </c>
      <c r="AH23" s="36" t="s">
        <v>58</v>
      </c>
      <c r="AJ23" s="2">
        <f t="shared" si="0"/>
        <v>72</v>
      </c>
      <c r="AL23">
        <f t="shared" si="1"/>
        <v>8</v>
      </c>
      <c r="AM23">
        <f t="shared" si="2"/>
        <v>132</v>
      </c>
      <c r="AN23" s="2"/>
    </row>
    <row r="24" spans="1:39" ht="15">
      <c r="A24">
        <f>A23+1</f>
        <v>26</v>
      </c>
      <c r="C24" s="42" t="s">
        <v>108</v>
      </c>
      <c r="D24" s="43" t="s">
        <v>109</v>
      </c>
      <c r="E24" s="43" t="s">
        <v>80</v>
      </c>
      <c r="F24" s="43" t="s">
        <v>74</v>
      </c>
      <c r="G24" s="43"/>
      <c r="H24" s="43">
        <v>220711</v>
      </c>
      <c r="J24">
        <v>43</v>
      </c>
      <c r="K24" s="19" t="s">
        <v>60</v>
      </c>
      <c r="L24" s="37">
        <v>46</v>
      </c>
      <c r="M24" s="19" t="s">
        <v>86</v>
      </c>
      <c r="N24" s="3" t="s">
        <v>58</v>
      </c>
      <c r="O24" t="s">
        <v>58</v>
      </c>
      <c r="P24" t="s">
        <v>62</v>
      </c>
      <c r="Q24" s="36" t="s">
        <v>58</v>
      </c>
      <c r="R24" s="36" t="s">
        <v>60</v>
      </c>
      <c r="S24" s="36" t="s">
        <v>60</v>
      </c>
      <c r="T24" s="36" t="s">
        <v>59</v>
      </c>
      <c r="U24" s="36" t="s">
        <v>58</v>
      </c>
      <c r="V24" s="36" t="s">
        <v>59</v>
      </c>
      <c r="W24" s="36" t="s">
        <v>58</v>
      </c>
      <c r="X24" s="36" t="s">
        <v>59</v>
      </c>
      <c r="Y24" s="36" t="s">
        <v>60</v>
      </c>
      <c r="Z24" s="36" t="s">
        <v>61</v>
      </c>
      <c r="AA24" s="36" t="s">
        <v>59</v>
      </c>
      <c r="AB24" s="36" t="s">
        <v>59</v>
      </c>
      <c r="AC24" s="36" t="s">
        <v>58</v>
      </c>
      <c r="AD24" s="36" t="s">
        <v>60</v>
      </c>
      <c r="AE24" s="36" t="s">
        <v>60</v>
      </c>
      <c r="AF24" s="36" t="s">
        <v>86</v>
      </c>
      <c r="AG24" s="36" t="s">
        <v>60</v>
      </c>
      <c r="AH24" s="36" t="s">
        <v>60</v>
      </c>
      <c r="AJ24" s="2">
        <f t="shared" si="0"/>
        <v>89</v>
      </c>
      <c r="AL24">
        <f t="shared" si="1"/>
        <v>8</v>
      </c>
      <c r="AM24">
        <f t="shared" si="2"/>
        <v>209</v>
      </c>
    </row>
    <row r="25" spans="3:40" ht="15">
      <c r="C25" s="43" t="s">
        <v>110</v>
      </c>
      <c r="D25" s="43" t="s">
        <v>109</v>
      </c>
      <c r="E25" s="43" t="s">
        <v>111</v>
      </c>
      <c r="F25" s="43" t="s">
        <v>74</v>
      </c>
      <c r="H25" s="43">
        <v>218034</v>
      </c>
      <c r="J25">
        <v>52</v>
      </c>
      <c r="K25" s="19" t="s">
        <v>58</v>
      </c>
      <c r="L25" s="21">
        <v>35</v>
      </c>
      <c r="M25" s="19" t="s">
        <v>86</v>
      </c>
      <c r="N25" s="3" t="s">
        <v>58</v>
      </c>
      <c r="O25" t="s">
        <v>60</v>
      </c>
      <c r="P25" t="s">
        <v>61</v>
      </c>
      <c r="Q25" s="36" t="s">
        <v>58</v>
      </c>
      <c r="R25" s="36" t="s">
        <v>62</v>
      </c>
      <c r="S25" s="36" t="s">
        <v>60</v>
      </c>
      <c r="T25" s="36" t="s">
        <v>86</v>
      </c>
      <c r="U25" s="36" t="s">
        <v>62</v>
      </c>
      <c r="V25" s="36" t="s">
        <v>86</v>
      </c>
      <c r="W25" s="36" t="s">
        <v>58</v>
      </c>
      <c r="X25" s="36" t="s">
        <v>62</v>
      </c>
      <c r="Y25" s="36" t="s">
        <v>62</v>
      </c>
      <c r="Z25" s="36" t="s">
        <v>58</v>
      </c>
      <c r="AA25" s="36" t="s">
        <v>58</v>
      </c>
      <c r="AB25" s="36" t="s">
        <v>61</v>
      </c>
      <c r="AC25" s="36" t="s">
        <v>62</v>
      </c>
      <c r="AD25" s="36" t="s">
        <v>62</v>
      </c>
      <c r="AE25" s="36" t="s">
        <v>61</v>
      </c>
      <c r="AF25" s="36" t="s">
        <v>62</v>
      </c>
      <c r="AG25" s="36" t="s">
        <v>62</v>
      </c>
      <c r="AH25" s="36" t="s">
        <v>58</v>
      </c>
      <c r="AJ25" s="2">
        <f t="shared" si="0"/>
        <v>87</v>
      </c>
      <c r="AL25">
        <f t="shared" si="1"/>
        <v>7</v>
      </c>
      <c r="AM25">
        <f t="shared" si="2"/>
        <v>147</v>
      </c>
      <c r="AN25" s="2"/>
    </row>
    <row r="26" spans="1:39" ht="15" hidden="1">
      <c r="A26">
        <f>A25+1</f>
        <v>1</v>
      </c>
      <c r="B26" t="s">
        <v>121</v>
      </c>
      <c r="C26" s="41" t="s">
        <v>112</v>
      </c>
      <c r="D26" s="41" t="s">
        <v>113</v>
      </c>
      <c r="E26" s="41" t="s">
        <v>93</v>
      </c>
      <c r="F26" s="41" t="s">
        <v>74</v>
      </c>
      <c r="G26" s="41"/>
      <c r="H26" s="41">
        <v>32005</v>
      </c>
      <c r="J26">
        <v>19</v>
      </c>
      <c r="K26" s="39" t="s">
        <v>61</v>
      </c>
      <c r="L26" s="37">
        <v>40</v>
      </c>
      <c r="M26" s="19" t="s">
        <v>61</v>
      </c>
      <c r="N26" s="3" t="s">
        <v>61</v>
      </c>
      <c r="O26" t="s">
        <v>86</v>
      </c>
      <c r="P26" t="s">
        <v>61</v>
      </c>
      <c r="Q26" s="36" t="s">
        <v>61</v>
      </c>
      <c r="R26" s="36" t="s">
        <v>61</v>
      </c>
      <c r="S26" s="36" t="s">
        <v>58</v>
      </c>
      <c r="T26" s="36" t="s">
        <v>61</v>
      </c>
      <c r="U26" s="36" t="s">
        <v>58</v>
      </c>
      <c r="V26" s="36" t="s">
        <v>61</v>
      </c>
      <c r="W26" s="36" t="s">
        <v>60</v>
      </c>
      <c r="X26" s="36" t="s">
        <v>62</v>
      </c>
      <c r="Y26" s="36" t="s">
        <v>62</v>
      </c>
      <c r="Z26" s="36" t="s">
        <v>61</v>
      </c>
      <c r="AA26" s="36" t="s">
        <v>61</v>
      </c>
      <c r="AB26" s="36" t="s">
        <v>58</v>
      </c>
      <c r="AC26" s="36" t="s">
        <v>59</v>
      </c>
      <c r="AD26" s="36" t="s">
        <v>62</v>
      </c>
      <c r="AE26" s="36" t="s">
        <v>61</v>
      </c>
      <c r="AF26" s="36" t="s">
        <v>58</v>
      </c>
      <c r="AG26" s="36" t="s">
        <v>60</v>
      </c>
      <c r="AH26" s="36" t="s">
        <v>61</v>
      </c>
      <c r="AJ26" s="2">
        <f t="shared" si="0"/>
        <v>59</v>
      </c>
      <c r="AL26">
        <f t="shared" si="1"/>
        <v>4</v>
      </c>
      <c r="AM26">
        <f t="shared" si="2"/>
        <v>179</v>
      </c>
    </row>
    <row r="27" spans="1:39" ht="15.75" hidden="1">
      <c r="A27">
        <v>28</v>
      </c>
      <c r="C27" s="33"/>
      <c r="D27" s="33"/>
      <c r="E27" s="33"/>
      <c r="F27" s="33"/>
      <c r="G27" s="33"/>
      <c r="H27" s="33"/>
      <c r="K27" s="39"/>
      <c r="L27" s="37"/>
      <c r="M27" s="19"/>
      <c r="Z27"/>
      <c r="AA27"/>
      <c r="AB27"/>
      <c r="AC27"/>
      <c r="AD27"/>
      <c r="AE27"/>
      <c r="AF27"/>
      <c r="AG27"/>
      <c r="AH27"/>
      <c r="AJ27" s="2">
        <f t="shared" si="0"/>
        <v>0</v>
      </c>
      <c r="AL27">
        <f t="shared" si="1"/>
        <v>0</v>
      </c>
      <c r="AM27">
        <f t="shared" si="2"/>
        <v>120</v>
      </c>
    </row>
    <row r="28" spans="3:36" ht="15.75" hidden="1">
      <c r="C28" s="35"/>
      <c r="D28" s="34"/>
      <c r="E28" s="34"/>
      <c r="F28" s="34"/>
      <c r="G28" s="34"/>
      <c r="H28" s="33"/>
      <c r="K28"/>
      <c r="L28"/>
      <c r="M28"/>
      <c r="Z28"/>
      <c r="AA28"/>
      <c r="AB28"/>
      <c r="AC28"/>
      <c r="AD28"/>
      <c r="AE28"/>
      <c r="AF28"/>
      <c r="AG28"/>
      <c r="AH28"/>
      <c r="AJ28" s="2"/>
    </row>
    <row r="29" spans="3:36" ht="15.75" hidden="1">
      <c r="C29" s="33"/>
      <c r="D29" s="33"/>
      <c r="E29" s="33"/>
      <c r="F29" s="33"/>
      <c r="G29" s="33"/>
      <c r="H29" s="33"/>
      <c r="K29"/>
      <c r="L29"/>
      <c r="M29"/>
      <c r="Z29"/>
      <c r="AA29"/>
      <c r="AB29"/>
      <c r="AC29"/>
      <c r="AD29"/>
      <c r="AE29"/>
      <c r="AF29"/>
      <c r="AG29"/>
      <c r="AH29"/>
      <c r="AJ29" s="2"/>
    </row>
    <row r="30" spans="3:36" ht="15.75" hidden="1">
      <c r="C30" s="33"/>
      <c r="D30" s="33"/>
      <c r="E30" s="33"/>
      <c r="F30" s="33"/>
      <c r="G30" s="33"/>
      <c r="H30" s="33"/>
      <c r="K30"/>
      <c r="L30"/>
      <c r="M30"/>
      <c r="Z30"/>
      <c r="AA30"/>
      <c r="AB30"/>
      <c r="AC30"/>
      <c r="AD30"/>
      <c r="AE30"/>
      <c r="AF30"/>
      <c r="AG30"/>
      <c r="AH30"/>
      <c r="AJ30" s="2"/>
    </row>
    <row r="31" spans="3:36" ht="15.75" hidden="1">
      <c r="C31" s="33"/>
      <c r="D31" s="33"/>
      <c r="E31" s="33"/>
      <c r="F31" s="33"/>
      <c r="G31" s="33"/>
      <c r="H31" s="33"/>
      <c r="K31"/>
      <c r="L31"/>
      <c r="M31"/>
      <c r="Z31"/>
      <c r="AA31"/>
      <c r="AB31"/>
      <c r="AC31"/>
      <c r="AD31"/>
      <c r="AE31"/>
      <c r="AF31"/>
      <c r="AG31"/>
      <c r="AH31"/>
      <c r="AI31" s="20"/>
      <c r="AJ31" s="2"/>
    </row>
    <row r="32" spans="3:36" ht="15.75" hidden="1">
      <c r="C32" s="33"/>
      <c r="D32" s="33"/>
      <c r="E32" s="33"/>
      <c r="F32" s="33"/>
      <c r="G32" s="33"/>
      <c r="H32" s="33"/>
      <c r="K32"/>
      <c r="L32"/>
      <c r="M32"/>
      <c r="Z32"/>
      <c r="AA32"/>
      <c r="AB32"/>
      <c r="AC32"/>
      <c r="AD32"/>
      <c r="AE32"/>
      <c r="AF32"/>
      <c r="AG32"/>
      <c r="AH32"/>
      <c r="AJ32" s="2"/>
    </row>
    <row r="33" spans="3:36" s="44" customFormat="1" ht="15.75">
      <c r="C33" s="45"/>
      <c r="D33" s="45"/>
      <c r="E33" s="45"/>
      <c r="F33" s="45"/>
      <c r="G33" s="45"/>
      <c r="H33" s="45"/>
      <c r="M33"/>
      <c r="N33" s="49"/>
      <c r="AJ33" s="91"/>
    </row>
    <row r="34" spans="3:8" ht="15">
      <c r="C34" s="92" t="s">
        <v>114</v>
      </c>
      <c r="E34" s="46" t="s">
        <v>115</v>
      </c>
      <c r="G34" s="8"/>
      <c r="H34" s="47">
        <f>COUNTA(H10:H33)</f>
        <v>17</v>
      </c>
    </row>
    <row r="35" spans="3:36" ht="12.75">
      <c r="C35" s="19"/>
      <c r="E35" s="22" t="s">
        <v>116</v>
      </c>
      <c r="F35" s="22"/>
      <c r="G35" s="22"/>
      <c r="K35" s="23">
        <f>COUNTIF(K9:K34,K7)</f>
        <v>1</v>
      </c>
      <c r="L35" s="23"/>
      <c r="M35" s="23">
        <f>COUNTIF(M9:M34,M7)</f>
        <v>6</v>
      </c>
      <c r="N35" s="23">
        <f aca="true" t="shared" si="3" ref="N35:AG35">COUNTIF(N10:N34,N7)</f>
        <v>6</v>
      </c>
      <c r="O35" s="23">
        <f t="shared" si="3"/>
        <v>7</v>
      </c>
      <c r="P35" s="23">
        <f t="shared" si="3"/>
        <v>4</v>
      </c>
      <c r="Q35" s="23">
        <f t="shared" si="3"/>
        <v>12</v>
      </c>
      <c r="R35" s="23">
        <f t="shared" si="3"/>
        <v>11</v>
      </c>
      <c r="S35" s="23">
        <f t="shared" si="3"/>
        <v>12</v>
      </c>
      <c r="T35" s="23">
        <f t="shared" si="3"/>
        <v>9</v>
      </c>
      <c r="U35" s="23">
        <f t="shared" si="3"/>
        <v>14</v>
      </c>
      <c r="V35" s="23">
        <f t="shared" si="3"/>
        <v>13</v>
      </c>
      <c r="W35" s="23">
        <f t="shared" si="3"/>
        <v>3</v>
      </c>
      <c r="X35" s="23">
        <f t="shared" si="3"/>
        <v>10</v>
      </c>
      <c r="Y35" s="23">
        <f t="shared" si="3"/>
        <v>11</v>
      </c>
      <c r="Z35" s="23">
        <f t="shared" si="3"/>
        <v>12</v>
      </c>
      <c r="AA35" s="23">
        <f t="shared" si="3"/>
        <v>14</v>
      </c>
      <c r="AB35" s="23">
        <f t="shared" si="3"/>
        <v>5</v>
      </c>
      <c r="AC35" s="23">
        <f t="shared" si="3"/>
        <v>9</v>
      </c>
      <c r="AD35" s="23">
        <f t="shared" si="3"/>
        <v>9</v>
      </c>
      <c r="AE35" s="23">
        <f t="shared" si="3"/>
        <v>6</v>
      </c>
      <c r="AF35" s="23">
        <f t="shared" si="3"/>
        <v>4</v>
      </c>
      <c r="AG35" s="23">
        <f t="shared" si="3"/>
        <v>2</v>
      </c>
      <c r="AH35" s="24">
        <f>COUNTIF(AH10:AH34,M7)</f>
        <v>0</v>
      </c>
      <c r="AI35" s="25"/>
      <c r="AJ35" s="25"/>
    </row>
    <row r="36" spans="3:36" ht="12.75">
      <c r="C36" s="19"/>
      <c r="E36" s="22" t="s">
        <v>117</v>
      </c>
      <c r="F36" s="22"/>
      <c r="G36" s="22"/>
      <c r="K36" s="26">
        <f>COUNTA(K9:K34)</f>
        <v>17</v>
      </c>
      <c r="L36" s="26"/>
      <c r="M36" s="26">
        <f>COUNTA(M9:M34)</f>
        <v>17</v>
      </c>
      <c r="N36" s="26">
        <f aca="true" t="shared" si="4" ref="N36:AH36">COUNTA(N10:N34)</f>
        <v>17</v>
      </c>
      <c r="O36" s="26">
        <f t="shared" si="4"/>
        <v>17</v>
      </c>
      <c r="P36" s="26">
        <f t="shared" si="4"/>
        <v>17</v>
      </c>
      <c r="Q36" s="26">
        <f t="shared" si="4"/>
        <v>17</v>
      </c>
      <c r="R36" s="26">
        <f t="shared" si="4"/>
        <v>17</v>
      </c>
      <c r="S36" s="26">
        <f t="shared" si="4"/>
        <v>17</v>
      </c>
      <c r="T36" s="26">
        <f t="shared" si="4"/>
        <v>17</v>
      </c>
      <c r="U36" s="26">
        <f t="shared" si="4"/>
        <v>17</v>
      </c>
      <c r="V36" s="26">
        <f t="shared" si="4"/>
        <v>17</v>
      </c>
      <c r="W36" s="26">
        <f t="shared" si="4"/>
        <v>17</v>
      </c>
      <c r="X36" s="26">
        <f t="shared" si="4"/>
        <v>17</v>
      </c>
      <c r="Y36" s="26">
        <f t="shared" si="4"/>
        <v>17</v>
      </c>
      <c r="Z36" s="25">
        <f t="shared" si="4"/>
        <v>17</v>
      </c>
      <c r="AA36" s="25">
        <f t="shared" si="4"/>
        <v>17</v>
      </c>
      <c r="AB36" s="25">
        <f t="shared" si="4"/>
        <v>17</v>
      </c>
      <c r="AC36" s="25">
        <f t="shared" si="4"/>
        <v>17</v>
      </c>
      <c r="AD36" s="25">
        <f t="shared" si="4"/>
        <v>17</v>
      </c>
      <c r="AE36" s="25">
        <f t="shared" si="4"/>
        <v>17</v>
      </c>
      <c r="AF36" s="25">
        <f t="shared" si="4"/>
        <v>17</v>
      </c>
      <c r="AG36" s="25">
        <f t="shared" si="4"/>
        <v>17</v>
      </c>
      <c r="AH36" s="27">
        <f t="shared" si="4"/>
        <v>17</v>
      </c>
      <c r="AI36" s="25"/>
      <c r="AJ36" s="25"/>
    </row>
    <row r="37" spans="3:36" ht="12.75">
      <c r="C37" s="19"/>
      <c r="E37" s="16" t="s">
        <v>118</v>
      </c>
      <c r="F37" s="16"/>
      <c r="G37" s="16"/>
      <c r="K37" s="28">
        <f>100*(K36-K35)/K36</f>
        <v>94.11764705882354</v>
      </c>
      <c r="L37" s="28"/>
      <c r="M37" s="28">
        <f>100*(M36-M35)/M36</f>
        <v>64.70588235294117</v>
      </c>
      <c r="N37" s="28">
        <f aca="true" t="shared" si="5" ref="N37:AH37">100*(N36-N35)/N36</f>
        <v>64.70588235294117</v>
      </c>
      <c r="O37" s="28">
        <f t="shared" si="5"/>
        <v>58.8235294117647</v>
      </c>
      <c r="P37" s="28">
        <f t="shared" si="5"/>
        <v>76.47058823529412</v>
      </c>
      <c r="Q37" s="28">
        <f t="shared" si="5"/>
        <v>29.41176470588235</v>
      </c>
      <c r="R37" s="28">
        <f t="shared" si="5"/>
        <v>35.294117647058826</v>
      </c>
      <c r="S37" s="28">
        <f t="shared" si="5"/>
        <v>29.41176470588235</v>
      </c>
      <c r="T37" s="28">
        <f t="shared" si="5"/>
        <v>47.05882352941177</v>
      </c>
      <c r="U37" s="28">
        <f t="shared" si="5"/>
        <v>17.647058823529413</v>
      </c>
      <c r="V37" s="28">
        <f t="shared" si="5"/>
        <v>23.529411764705884</v>
      </c>
      <c r="W37" s="28">
        <f t="shared" si="5"/>
        <v>82.3529411764706</v>
      </c>
      <c r="X37" s="28">
        <f t="shared" si="5"/>
        <v>41.1764705882353</v>
      </c>
      <c r="Y37" s="28">
        <f t="shared" si="5"/>
        <v>35.294117647058826</v>
      </c>
      <c r="Z37" s="28">
        <f t="shared" si="5"/>
        <v>29.41176470588235</v>
      </c>
      <c r="AA37" s="28">
        <f t="shared" si="5"/>
        <v>17.647058823529413</v>
      </c>
      <c r="AB37" s="28">
        <f t="shared" si="5"/>
        <v>70.58823529411765</v>
      </c>
      <c r="AC37" s="28">
        <f>100*(AC36-AC35)/AC36</f>
        <v>47.05882352941177</v>
      </c>
      <c r="AD37" s="28">
        <f>100*(AD36-AD35)/AD36</f>
        <v>47.05882352941177</v>
      </c>
      <c r="AE37" s="28">
        <f>100*(AE36-AE35)/AE36</f>
        <v>64.70588235294117</v>
      </c>
      <c r="AF37" s="28">
        <f>100*(AF36-AF35)/AF36</f>
        <v>76.47058823529412</v>
      </c>
      <c r="AG37" s="28">
        <f>100*(AG36-AG35)/AG36</f>
        <v>88.23529411764706</v>
      </c>
      <c r="AH37" s="29">
        <f t="shared" si="5"/>
        <v>100</v>
      </c>
      <c r="AI37" s="30"/>
      <c r="AJ37" s="30"/>
    </row>
    <row r="38" spans="3:36" ht="12.75" hidden="1">
      <c r="C38" s="19"/>
      <c r="E38" s="16"/>
      <c r="F38" s="16"/>
      <c r="G38" s="16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3:36" ht="12.75" hidden="1">
      <c r="C39" s="93"/>
      <c r="E39" s="16"/>
      <c r="F39" s="16"/>
      <c r="G39" s="16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3:36" ht="12.75" hidden="1">
      <c r="C40" s="19"/>
      <c r="E40" s="16"/>
      <c r="F40" s="16"/>
      <c r="G40" s="16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3:36" ht="12.75" hidden="1">
      <c r="C41" s="19"/>
      <c r="E41" s="16"/>
      <c r="F41" s="16"/>
      <c r="G41" s="16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3:34" ht="12.75" hidden="1">
      <c r="C42" s="19"/>
      <c r="K42" s="4"/>
      <c r="L42" s="4"/>
      <c r="M42" s="4"/>
      <c r="N42" s="4"/>
      <c r="Z42" s="4"/>
      <c r="AA42" s="4"/>
      <c r="AB42" s="4"/>
      <c r="AC42" s="4"/>
      <c r="AD42" s="4"/>
      <c r="AE42" s="4"/>
      <c r="AF42" s="4"/>
      <c r="AG42" s="4"/>
      <c r="AH42" s="31"/>
    </row>
    <row r="43" spans="3:34" ht="12.75">
      <c r="C43" s="32"/>
      <c r="K43" s="4"/>
      <c r="L43" s="4"/>
      <c r="M43" s="4"/>
      <c r="N43" s="4"/>
      <c r="Z43" s="4"/>
      <c r="AA43" s="4"/>
      <c r="AB43" s="4"/>
      <c r="AC43" s="4"/>
      <c r="AD43" s="4"/>
      <c r="AE43" s="4"/>
      <c r="AF43" s="4"/>
      <c r="AG43" s="4"/>
      <c r="AH43" s="31"/>
    </row>
    <row r="44" spans="3:34" ht="12.75">
      <c r="C44" s="32" t="s">
        <v>122</v>
      </c>
      <c r="K44" s="4"/>
      <c r="L44" s="4"/>
      <c r="M44" s="4"/>
      <c r="N44" s="4"/>
      <c r="Z44" s="4"/>
      <c r="AA44" s="4"/>
      <c r="AB44" s="4"/>
      <c r="AC44" s="4"/>
      <c r="AD44" s="4"/>
      <c r="AE44" s="4"/>
      <c r="AF44" s="4"/>
      <c r="AG44" s="4"/>
      <c r="AH44" s="31"/>
    </row>
  </sheetData>
  <sheetProtection/>
  <mergeCells count="5">
    <mergeCell ref="AN4:AN8"/>
    <mergeCell ref="B4:B8"/>
    <mergeCell ref="N4:AH4"/>
    <mergeCell ref="AL4:AL8"/>
    <mergeCell ref="AM4:AM8"/>
  </mergeCells>
  <conditionalFormatting sqref="N10:AH10 AH11:AH28 K10:K33 N11:AG33 M10:M33">
    <cfRule type="cellIs" priority="1" dxfId="0" operator="notEqual" stopIfTrue="1">
      <formula>K$7</formula>
    </cfRule>
  </conditionalFormatting>
  <conditionalFormatting sqref="L14">
    <cfRule type="cellIs" priority="2" dxfId="3" operator="notEqual" stopIfTrue="1">
      <formula>L$7</formula>
    </cfRule>
  </conditionalFormatting>
  <conditionalFormatting sqref="AH29:AH33">
    <cfRule type="cellIs" priority="3" dxfId="0" operator="notEqual" stopIfTrue="1">
      <formula>M$7</formula>
    </cfRule>
  </conditionalFormatting>
  <conditionalFormatting sqref="L29:L33">
    <cfRule type="cellIs" priority="4" dxfId="0" operator="not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Braggins</dc:creator>
  <cp:keywords/>
  <dc:description/>
  <cp:lastModifiedBy>USUARIO</cp:lastModifiedBy>
  <cp:lastPrinted>2011-05-02T08:50:08Z</cp:lastPrinted>
  <dcterms:created xsi:type="dcterms:W3CDTF">2009-04-10T10:31:50Z</dcterms:created>
  <dcterms:modified xsi:type="dcterms:W3CDTF">2011-05-10T23:09:45Z</dcterms:modified>
  <cp:category/>
  <cp:version/>
  <cp:contentType/>
  <cp:contentStatus/>
</cp:coreProperties>
</file>