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620" tabRatio="336" activeTab="1"/>
  </bookViews>
  <sheets>
    <sheet name="Instrucciones" sheetId="1" r:id="rId1"/>
    <sheet name="LicenciasPrueba 2010" sheetId="2" r:id="rId2"/>
    <sheet name="Resumen" sheetId="3" r:id="rId3"/>
  </sheets>
  <definedNames>
    <definedName name="_xlnm.Print_Area" localSheetId="0">'Instrucciones'!$A$1:$L$140</definedName>
    <definedName name="_xlnm.Print_Area" localSheetId="1">'LicenciasPrueba 2010'!$A$1:$X$109</definedName>
    <definedName name="OLE_LINK1" localSheetId="0">'Instrucciones'!#REF!</definedName>
    <definedName name="_xlnm.Print_Titles" localSheetId="1">'LicenciasPrueba 2010'!$A:$A,'LicenciasPrueba 2010'!$7:$7</definedName>
  </definedNames>
  <calcPr fullCalcOnLoad="1"/>
</workbook>
</file>

<file path=xl/sharedStrings.xml><?xml version="1.0" encoding="utf-8"?>
<sst xmlns="http://schemas.openxmlformats.org/spreadsheetml/2006/main" count="876" uniqueCount="419">
  <si>
    <t>Cádiz</t>
  </si>
  <si>
    <t>Almería</t>
  </si>
  <si>
    <t>ALPINO OURENSAN</t>
  </si>
  <si>
    <t xml:space="preserve"> Pie y OBM: Autonómicas, Iniciación, Open, Extranjeros y menores de 16 años.</t>
  </si>
  <si>
    <r>
      <t>Categorías cerradas</t>
    </r>
    <r>
      <rPr>
        <sz val="10"/>
        <color indexed="8"/>
        <rFont val="Arial"/>
        <family val="2"/>
      </rPr>
      <t>: el acceso a H-E, D-E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H-21A</t>
    </r>
    <r>
      <rPr>
        <b/>
        <sz val="10"/>
        <color indexed="8"/>
        <rFont val="Arial"/>
        <family val="2"/>
      </rPr>
      <t xml:space="preserve"> en Liga Española SOLO ES POSIBLE</t>
    </r>
    <r>
      <rPr>
        <sz val="10"/>
        <color indexed="8"/>
        <rFont val="Arial"/>
        <family val="2"/>
      </rPr>
      <t xml:space="preserve"> si se ha adquirido el derecho la/s temporada/s 2008 y 2009.</t>
    </r>
  </si>
  <si>
    <r>
      <t xml:space="preserve">Por fax: </t>
    </r>
    <r>
      <rPr>
        <sz val="10"/>
        <color indexed="8"/>
        <rFont val="Arial"/>
        <family val="2"/>
      </rPr>
      <t>91 696 8862</t>
    </r>
  </si>
  <si>
    <t>Aventura</t>
  </si>
  <si>
    <t>FLUVIAL LUGO</t>
  </si>
  <si>
    <t>Lugo</t>
  </si>
  <si>
    <t>Albacete</t>
  </si>
  <si>
    <t>GRIONS-GIRONA</t>
  </si>
  <si>
    <t>FEDO ARAGÓN</t>
  </si>
  <si>
    <t>Zaragoza</t>
  </si>
  <si>
    <t>Guipúzcoa</t>
  </si>
  <si>
    <t>Asturias</t>
  </si>
  <si>
    <t>Ciudad Real</t>
  </si>
  <si>
    <t>Tarragona</t>
  </si>
  <si>
    <t>NAVALCAN-O</t>
  </si>
  <si>
    <t>Toledo</t>
  </si>
  <si>
    <t>NAVALENO-O</t>
  </si>
  <si>
    <t>Soria</t>
  </si>
  <si>
    <t>NiE</t>
  </si>
  <si>
    <t>O-CIUDAD REAL</t>
  </si>
  <si>
    <t>Palencia</t>
  </si>
  <si>
    <t>Huesca</t>
  </si>
  <si>
    <t>Teruel</t>
  </si>
  <si>
    <t>RIOJA-O</t>
  </si>
  <si>
    <t>Granada</t>
  </si>
  <si>
    <t>VÍA DE LA PLATA</t>
  </si>
  <si>
    <t>Cáceres</t>
  </si>
  <si>
    <t>XINOXANO</t>
  </si>
  <si>
    <t>CLUB NUEVO 1</t>
  </si>
  <si>
    <t>ALCOR</t>
  </si>
  <si>
    <t>VERDEAZUL</t>
  </si>
  <si>
    <t>TEMPORADA 2010</t>
  </si>
  <si>
    <t>1.1-</t>
  </si>
  <si>
    <t>FORMULARIO: LICENCIAS 2010</t>
  </si>
  <si>
    <r>
      <t xml:space="preserve">Las Licencias de prueba las tramita </t>
    </r>
    <r>
      <rPr>
        <b/>
        <sz val="10"/>
        <color indexed="8"/>
        <rFont val="Arial"/>
        <family val="2"/>
      </rPr>
      <t xml:space="preserve">el club organizador </t>
    </r>
    <r>
      <rPr>
        <sz val="10"/>
        <color indexed="8"/>
        <rFont val="Arial"/>
        <family val="2"/>
      </rPr>
      <t>de la misma, con todos aquellos deportistas que no hayan tramitado su licencia de temporada. El club organizador enviará el fichero de Solicitud debidamente cumplimentado y hará el ingreso en la cuenta de la F.E.D.O., como muy tarde el miércoles anterior a la prueba. Por favor leed cuidadosamente las instrucciones teniendo los formularios delante.</t>
    </r>
  </si>
  <si>
    <t>H-E / D-E</t>
  </si>
  <si>
    <t>H-18A</t>
  </si>
  <si>
    <t>H-20A</t>
  </si>
  <si>
    <t>PRF</t>
  </si>
  <si>
    <t>PROTECCIÓN DE DATOS</t>
  </si>
  <si>
    <t>P.D.</t>
  </si>
  <si>
    <t>Sí</t>
  </si>
  <si>
    <t>No</t>
  </si>
  <si>
    <t>ALTA RUTA</t>
  </si>
  <si>
    <t>BIDASOA RAID</t>
  </si>
  <si>
    <t>CEAM IBI-O</t>
  </si>
  <si>
    <t>EL OLIVAR</t>
  </si>
  <si>
    <t>ENTREBALIZAS</t>
  </si>
  <si>
    <t>NEMUS</t>
  </si>
  <si>
    <t>NORDESTE-O</t>
  </si>
  <si>
    <t>O-SAN ROQUE</t>
  </si>
  <si>
    <t>SUN-O</t>
  </si>
  <si>
    <t>USC</t>
  </si>
  <si>
    <t>ZALAGARDA</t>
  </si>
  <si>
    <t>CLUB ORGANIZADOR</t>
  </si>
  <si>
    <t>D-60</t>
  </si>
  <si>
    <t>&gt;=21</t>
  </si>
  <si>
    <t>&gt;=60</t>
  </si>
  <si>
    <t>H-SeniorA O-BM</t>
  </si>
  <si>
    <t>IMPORTE</t>
  </si>
  <si>
    <t>PF1</t>
  </si>
  <si>
    <t>TIPO+DÍAS</t>
  </si>
  <si>
    <t>PF2</t>
  </si>
  <si>
    <t>PI1</t>
  </si>
  <si>
    <t>PI2</t>
  </si>
  <si>
    <t>PRF1</t>
  </si>
  <si>
    <t>PRF2</t>
  </si>
  <si>
    <t>PRP1</t>
  </si>
  <si>
    <t>PRP2</t>
  </si>
  <si>
    <t>H-12 / D-12</t>
  </si>
  <si>
    <t>H-14 / D-14</t>
  </si>
  <si>
    <t>H-16 / D-16</t>
  </si>
  <si>
    <t>H-18A / D-18A</t>
  </si>
  <si>
    <t>H-20A / D-20A</t>
  </si>
  <si>
    <t>H-18/20B / D-18/20B</t>
  </si>
  <si>
    <t>H-21B / D-21B</t>
  </si>
  <si>
    <t>H-35A / D-35A</t>
  </si>
  <si>
    <t>H-35B / D-35B</t>
  </si>
  <si>
    <t>H-40 / D-40</t>
  </si>
  <si>
    <t>H-45 / D-45</t>
  </si>
  <si>
    <t>H-50 / D-50</t>
  </si>
  <si>
    <t>H-55 / D-55</t>
  </si>
  <si>
    <t>H-60</t>
  </si>
  <si>
    <t>H/D-Junior O_BM</t>
  </si>
  <si>
    <t>H/D-SeniorA O_BM</t>
  </si>
  <si>
    <t>H/D-SeniorB O_BM</t>
  </si>
  <si>
    <t>H/D-Vet O_BM</t>
  </si>
  <si>
    <t>Regional</t>
  </si>
  <si>
    <t>Extranjero</t>
  </si>
  <si>
    <t>Castellón</t>
  </si>
  <si>
    <t>Sevilla</t>
  </si>
  <si>
    <t>Alicante</t>
  </si>
  <si>
    <t>León</t>
  </si>
  <si>
    <t>CASTILLA Y LEON</t>
  </si>
  <si>
    <t>Murcia</t>
  </si>
  <si>
    <t>ALIGOTS</t>
  </si>
  <si>
    <t>Girona</t>
  </si>
  <si>
    <t>ALMADRABA</t>
  </si>
  <si>
    <t>Campo DIAS ASEG.</t>
  </si>
  <si>
    <t>Orense</t>
  </si>
  <si>
    <t>Valencia</t>
  </si>
  <si>
    <t>Zamora</t>
  </si>
  <si>
    <t>Salamanca</t>
  </si>
  <si>
    <t>Baleares</t>
  </si>
  <si>
    <t>ISLAS BALEARES</t>
  </si>
  <si>
    <t>C.E. ELDENSE</t>
  </si>
  <si>
    <t>Guadalajara</t>
  </si>
  <si>
    <t>CDNAVARRA</t>
  </si>
  <si>
    <t>Navarra</t>
  </si>
  <si>
    <t>Valladolid</t>
  </si>
  <si>
    <t>FEDO EUSKADI</t>
  </si>
  <si>
    <t>Álava</t>
  </si>
  <si>
    <t>COBI</t>
  </si>
  <si>
    <t>Vizcaya</t>
  </si>
  <si>
    <t>FEDO CANARIAS</t>
  </si>
  <si>
    <t>Santa Cruz de Tenerife</t>
  </si>
  <si>
    <t>Badajoz</t>
  </si>
  <si>
    <t>Málaga</t>
  </si>
  <si>
    <t>COMCU</t>
  </si>
  <si>
    <t>Cuenca</t>
  </si>
  <si>
    <t>CON CORDOBA</t>
  </si>
  <si>
    <t>Córdoba</t>
  </si>
  <si>
    <t>Burgos</t>
  </si>
  <si>
    <t>La Rioja</t>
  </si>
  <si>
    <r>
      <t xml:space="preserve">Este </t>
    </r>
    <r>
      <rPr>
        <b/>
        <sz val="10"/>
        <color indexed="8"/>
        <rFont val="Arial"/>
        <family val="2"/>
      </rPr>
      <t>campo es obligatorio</t>
    </r>
    <r>
      <rPr>
        <sz val="10"/>
        <color indexed="8"/>
        <rFont val="Arial"/>
        <family val="2"/>
      </rPr>
      <t xml:space="preserve"> para que apareza el </t>
    </r>
    <r>
      <rPr>
        <b/>
        <sz val="10"/>
        <color indexed="8"/>
        <rFont val="Arial"/>
        <family val="2"/>
      </rPr>
      <t>IMPORTE</t>
    </r>
    <r>
      <rPr>
        <sz val="10"/>
        <color indexed="8"/>
        <rFont val="Arial"/>
        <family val="2"/>
      </rPr>
      <t xml:space="preserve"> de la Cuota en la penúltima columna. Los valores pueden ser </t>
    </r>
    <r>
      <rPr>
        <b/>
        <sz val="10"/>
        <color indexed="8"/>
        <rFont val="Arial"/>
        <family val="2"/>
      </rPr>
      <t>1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 días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Si se deja en blanco el sistema no calcula el </t>
    </r>
    <r>
      <rPr>
        <b/>
        <sz val="10"/>
        <color indexed="8"/>
        <rFont val="Arial"/>
        <family val="2"/>
      </rPr>
      <t>IMPORTE.</t>
    </r>
    <r>
      <rPr>
        <sz val="10"/>
        <color indexed="8"/>
        <rFont val="Arial"/>
        <family val="2"/>
      </rPr>
      <t xml:space="preserve"> </t>
    </r>
  </si>
  <si>
    <t>Campo FECHA INICIO CARRERA</t>
  </si>
  <si>
    <t>O-BM</t>
  </si>
  <si>
    <t>PIE</t>
  </si>
  <si>
    <t>Nº</t>
  </si>
  <si>
    <t>NOMBRE</t>
  </si>
  <si>
    <t>APELLIDO 1</t>
  </si>
  <si>
    <t>El campo FECHA INICIO CARRERA debe introducirse con el siguiente formato DD/MM/AA. El primer día asegurado es el día de la carrera y los siguientes días asegurados son los días naturales siguientes.</t>
  </si>
  <si>
    <r>
      <t xml:space="preserve">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indica la Licencia seleccionada y por tanto la cuota a pagar. Una vez rellenado este campo aparecen en la siguiente columna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las categorías englobadas en dicha Licencia. Si 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está vacío, el campo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lo estará también. Los importes de las cuotas (campos en gris </t>
    </r>
    <r>
      <rPr>
        <b/>
        <sz val="10"/>
        <color indexed="8"/>
        <rFont val="Arial"/>
        <family val="2"/>
      </rPr>
      <t>IMPORTE CLUB</t>
    </r>
    <r>
      <rPr>
        <sz val="10"/>
        <color indexed="8"/>
        <rFont val="Arial"/>
        <family val="2"/>
      </rPr>
      <t xml:space="preserve"> e </t>
    </r>
    <r>
      <rPr>
        <b/>
        <sz val="10"/>
        <color indexed="8"/>
        <rFont val="Arial"/>
        <family val="2"/>
      </rPr>
      <t>IMPORTE FEDER.</t>
    </r>
    <r>
      <rPr>
        <sz val="10"/>
        <color indexed="8"/>
        <rFont val="Arial"/>
        <family val="2"/>
      </rPr>
      <t>) se rellenan automáticamente según los valores mostrados en las tablas a continuación:</t>
    </r>
  </si>
  <si>
    <t>1 Día</t>
  </si>
  <si>
    <t>2 Días</t>
  </si>
  <si>
    <t>1.- El club orbganizador de la prueba realizará el pago a la cuenta de la F.E.D.O. el miércoles anterior a la competición:</t>
  </si>
  <si>
    <r>
      <t xml:space="preserve">Concepto: </t>
    </r>
    <r>
      <rPr>
        <i/>
        <sz val="10"/>
        <color indexed="8"/>
        <rFont val="Arial"/>
        <family val="2"/>
      </rPr>
      <t xml:space="preserve">Licencias prueba NOMBRE CLUB - </t>
    </r>
    <r>
      <rPr>
        <i/>
        <sz val="10"/>
        <color indexed="10"/>
        <rFont val="Arial"/>
        <family val="2"/>
      </rPr>
      <t>Nombre carrera</t>
    </r>
  </si>
  <si>
    <r>
      <t xml:space="preserve">Las Licencias </t>
    </r>
    <r>
      <rPr>
        <b/>
        <sz val="10"/>
        <color indexed="8"/>
        <rFont val="Arial"/>
        <family val="2"/>
      </rPr>
      <t>NO se consideran tramitadas</t>
    </r>
    <r>
      <rPr>
        <sz val="10"/>
        <color indexed="8"/>
        <rFont val="Arial"/>
        <family val="2"/>
      </rPr>
      <t xml:space="preserve"> hasta no tener constancia del pago.</t>
    </r>
  </si>
  <si>
    <t>2.- El club orbganizador de la prueba enviará el fichero por email el miércoles anterior a la competición :</t>
  </si>
  <si>
    <t>3.- Enviar copia del justificante de la transferencia por fax o email (SOLO UNA VÍA) a:</t>
  </si>
  <si>
    <r>
      <t xml:space="preserve">4.- </t>
    </r>
    <r>
      <rPr>
        <b/>
        <sz val="10"/>
        <color indexed="8"/>
        <rFont val="Arial"/>
        <family val="2"/>
      </rPr>
      <t>UNA VEZ COMPROBADOS LOS DATOS Y EL INGRESO</t>
    </r>
    <r>
      <rPr>
        <sz val="10"/>
        <color indexed="8"/>
        <rFont val="Arial"/>
        <family val="2"/>
      </rPr>
      <t>, se emitira una licencia válida unicamente para la carrera correspondiente.</t>
    </r>
  </si>
  <si>
    <t>&gt;=40</t>
  </si>
  <si>
    <t>no edad</t>
  </si>
  <si>
    <t>&gt;=55</t>
  </si>
  <si>
    <t>D-55</t>
  </si>
  <si>
    <t>FADO</t>
  </si>
  <si>
    <t>FECAMADO</t>
  </si>
  <si>
    <t>FEXO</t>
  </si>
  <si>
    <t>AGACO</t>
  </si>
  <si>
    <t xml:space="preserve"> Pie y O-BM: Categorías oficiales</t>
  </si>
  <si>
    <t>RAID: Categorías oficiales (Élite y Aventura)</t>
  </si>
  <si>
    <t>RAID: Autonómicas, Promoción y Aficionados.</t>
  </si>
  <si>
    <t>FORM</t>
  </si>
  <si>
    <t>EUSKADI</t>
  </si>
  <si>
    <t>FEDOCV</t>
  </si>
  <si>
    <t>FECHA NACIMIENTO</t>
  </si>
  <si>
    <t>OBSERVACIONES</t>
  </si>
  <si>
    <t>COD. CLUB</t>
  </si>
  <si>
    <t>CUADRO RESUMEN ECONÓMICO</t>
  </si>
  <si>
    <t>TOTAL IMPORTES</t>
  </si>
  <si>
    <t>2.-</t>
  </si>
  <si>
    <t>ENVÍO DEL FORMULARIO</t>
  </si>
  <si>
    <t>PRP</t>
  </si>
  <si>
    <t>Elite</t>
  </si>
  <si>
    <t>AROMON</t>
  </si>
  <si>
    <t>COC</t>
  </si>
  <si>
    <t>COCAN</t>
  </si>
  <si>
    <t>CONDOR</t>
  </si>
  <si>
    <t>CORRECAMINOS</t>
  </si>
  <si>
    <t>CORZO</t>
  </si>
  <si>
    <t>COV</t>
  </si>
  <si>
    <t>CRON</t>
  </si>
  <si>
    <t>CUCO</t>
  </si>
  <si>
    <t>FARRA-O</t>
  </si>
  <si>
    <t>FUNDI-O</t>
  </si>
  <si>
    <t>GALICIA CARANZA</t>
  </si>
  <si>
    <t>GALLAECIA RAID</t>
  </si>
  <si>
    <t>GOCAN</t>
  </si>
  <si>
    <t>IBÓN</t>
  </si>
  <si>
    <t>IMPERDIBLE BUFF</t>
  </si>
  <si>
    <t>IMOS</t>
  </si>
  <si>
    <t>LORCA-O</t>
  </si>
  <si>
    <t>LOS ANGELES</t>
  </si>
  <si>
    <t>LOS CALIFAS</t>
  </si>
  <si>
    <t>LOS PINOS</t>
  </si>
  <si>
    <t>MANZANARES-O</t>
  </si>
  <si>
    <t>MERIDIANO RAID</t>
  </si>
  <si>
    <t>MONTE EL PARDO</t>
  </si>
  <si>
    <t>MONTELLANO</t>
  </si>
  <si>
    <t>MURCIA-O</t>
  </si>
  <si>
    <t>Ñ ULTRAFONDO</t>
  </si>
  <si>
    <t>ORCA</t>
  </si>
  <si>
    <t>OROS</t>
  </si>
  <si>
    <t>PEÑA GUARA</t>
  </si>
  <si>
    <t>PILOÑA DEPORTE</t>
  </si>
  <si>
    <t>POSEIDÓN</t>
  </si>
  <si>
    <t>RUMBO-MADRID SANSE</t>
  </si>
  <si>
    <t>SANT JOAN</t>
  </si>
  <si>
    <t>SENDA</t>
  </si>
  <si>
    <t>SOTOBOSQUE</t>
  </si>
  <si>
    <t>SURCO</t>
  </si>
  <si>
    <t>TJALVE</t>
  </si>
  <si>
    <t>TOLEDO-O</t>
  </si>
  <si>
    <t>TOTANA-O</t>
  </si>
  <si>
    <t>UEVIC</t>
  </si>
  <si>
    <t>UNIVERSIDAD ALICANTE</t>
  </si>
  <si>
    <t>UNIVERSIDAD DE VIGO</t>
  </si>
  <si>
    <t>UNIVERSIDAD VALENCIA</t>
  </si>
  <si>
    <t>UPC</t>
  </si>
  <si>
    <t>UPV-O</t>
  </si>
  <si>
    <t>VALENCIA-O</t>
  </si>
  <si>
    <t xml:space="preserve">VELETA </t>
  </si>
  <si>
    <t>VILLENA-O</t>
  </si>
  <si>
    <t>YECLA</t>
  </si>
  <si>
    <t>YUMAR RAID</t>
  </si>
  <si>
    <t>COB</t>
  </si>
  <si>
    <t>MONTSANT</t>
  </si>
  <si>
    <t>ELERUT</t>
  </si>
  <si>
    <t>COTA</t>
  </si>
  <si>
    <t>ATLETISMO ZAMORA</t>
  </si>
  <si>
    <t>CANARIAS</t>
  </si>
  <si>
    <t>LA RIOJA</t>
  </si>
  <si>
    <t>ARAGÓN</t>
  </si>
  <si>
    <t>ASTURIAS</t>
  </si>
  <si>
    <t>n/a</t>
  </si>
  <si>
    <t>L-Local</t>
  </si>
  <si>
    <t>L-Regional</t>
  </si>
  <si>
    <t>Madrid</t>
  </si>
  <si>
    <t>ALABARDA-O</t>
  </si>
  <si>
    <t>HABELAS HAINAS</t>
  </si>
  <si>
    <t>Pontevedra</t>
  </si>
  <si>
    <t>SEO</t>
  </si>
  <si>
    <t>La Coruña</t>
  </si>
  <si>
    <t>AZIMUT</t>
  </si>
  <si>
    <t>Barcelona</t>
  </si>
  <si>
    <t>FEMADO</t>
  </si>
  <si>
    <t>FCOC</t>
  </si>
  <si>
    <t>H</t>
  </si>
  <si>
    <t>Huelva</t>
  </si>
  <si>
    <t>BOMBEIROS CORUÑA</t>
  </si>
  <si>
    <r>
      <t xml:space="preserve">Los campos </t>
    </r>
    <r>
      <rPr>
        <b/>
        <sz val="10"/>
        <color indexed="8"/>
        <rFont val="Arial"/>
        <family val="2"/>
      </rPr>
      <t>NOMBRE, APELLIDO 1, SEXO, PROVINCIA, COMUNIDAD, TIPO, CATEGORÍA</t>
    </r>
    <r>
      <rPr>
        <sz val="10"/>
        <color indexed="8"/>
        <rFont val="Arial"/>
        <family val="2"/>
      </rPr>
      <t xml:space="preserve"> y </t>
    </r>
    <r>
      <rPr>
        <b/>
        <sz val="10"/>
        <color indexed="8"/>
        <rFont val="Arial"/>
        <family val="2"/>
      </rPr>
      <t>FECHA NACIMIENTO</t>
    </r>
    <r>
      <rPr>
        <sz val="10"/>
        <color indexed="8"/>
        <rFont val="Arial"/>
        <family val="2"/>
      </rPr>
      <t xml:space="preserve">  tienen que rellenarse obligatoriamente. El </t>
    </r>
    <r>
      <rPr>
        <b/>
        <sz val="10"/>
        <color indexed="8"/>
        <rFont val="Arial"/>
        <family val="2"/>
      </rPr>
      <t>APELLIDO 2</t>
    </r>
    <r>
      <rPr>
        <sz val="10"/>
        <color indexed="8"/>
        <rFont val="Arial"/>
        <family val="2"/>
      </rPr>
      <t xml:space="preserve"> tiene que rellenarse siempre que se trate de un corredor español.</t>
    </r>
  </si>
  <si>
    <r>
      <t xml:space="preserve">En el campo </t>
    </r>
    <r>
      <rPr>
        <b/>
        <sz val="10"/>
        <color indexed="8"/>
        <rFont val="Arial"/>
        <family val="2"/>
      </rPr>
      <t>CLUB</t>
    </r>
    <r>
      <rPr>
        <sz val="10"/>
        <color indexed="8"/>
        <rFont val="Arial"/>
        <family val="2"/>
      </rPr>
      <t xml:space="preserve"> debe seleccionarse el nombre del club organizador de la prueba.</t>
    </r>
  </si>
  <si>
    <t>Campo CARRERA</t>
  </si>
  <si>
    <t>Introducir un nombre breve para identificar la carrera.</t>
  </si>
  <si>
    <t>TEMPORADA 2010</t>
  </si>
  <si>
    <t>COM. VALENCIANA</t>
  </si>
  <si>
    <t>AFO</t>
  </si>
  <si>
    <t>FOCYL</t>
  </si>
  <si>
    <t>AVENTURA-T</t>
  </si>
  <si>
    <t>Solo para categorías oficiales (Élite y Aventura de Liga Española de Raid.</t>
  </si>
  <si>
    <t>Las categorías oficiales de la temporada 2009 son:</t>
  </si>
  <si>
    <t>Élite</t>
  </si>
  <si>
    <t>APELLIDO 2</t>
  </si>
  <si>
    <t>SEXO</t>
  </si>
  <si>
    <t>TIPO DOC. IDENT.</t>
  </si>
  <si>
    <t>DOC. Nº IDENTIDAD Nº</t>
  </si>
  <si>
    <t>PROVINCIA</t>
  </si>
  <si>
    <t>COMUNIDAD</t>
  </si>
  <si>
    <t>CLUB</t>
  </si>
  <si>
    <t>TIPO</t>
  </si>
  <si>
    <t>CAT.</t>
  </si>
  <si>
    <t>Pasaporte</t>
  </si>
  <si>
    <t>D-Junior O-BM</t>
  </si>
  <si>
    <t>RAID</t>
  </si>
  <si>
    <t>TOTAL LICENCIAS:</t>
  </si>
  <si>
    <t>TIPO DOC. IDENTIDAD</t>
  </si>
  <si>
    <t>DNI</t>
  </si>
  <si>
    <t>ADOL</t>
  </si>
  <si>
    <t>D-E</t>
  </si>
  <si>
    <t>NIE</t>
  </si>
  <si>
    <t>H-E</t>
  </si>
  <si>
    <t>Sin DNI</t>
  </si>
  <si>
    <t>COMA</t>
  </si>
  <si>
    <t>ALMERIA-O</t>
  </si>
  <si>
    <t>D-21A</t>
  </si>
  <si>
    <t>CASTILLA LA MANCHA</t>
  </si>
  <si>
    <t>CDP-O</t>
  </si>
  <si>
    <t>CODAN EXTREMADURA</t>
  </si>
  <si>
    <t>COLMENAR</t>
  </si>
  <si>
    <t>ARDILLAS-O</t>
  </si>
  <si>
    <t>COAraba</t>
  </si>
  <si>
    <t>D-40</t>
  </si>
  <si>
    <t>EXTREMADURA</t>
  </si>
  <si>
    <t>D-45</t>
  </si>
  <si>
    <t>GALICIA</t>
  </si>
  <si>
    <t>D-50</t>
  </si>
  <si>
    <t>MADRID</t>
  </si>
  <si>
    <t>D-Vet O-BM</t>
  </si>
  <si>
    <t>MURCIA</t>
  </si>
  <si>
    <t>H-21A</t>
  </si>
  <si>
    <t>NAVARRA</t>
  </si>
  <si>
    <t>BADALONA-O</t>
  </si>
  <si>
    <t>H-40</t>
  </si>
  <si>
    <t>H-45</t>
  </si>
  <si>
    <t>H-50</t>
  </si>
  <si>
    <t>H-55</t>
  </si>
  <si>
    <t>H-Junior O-BM</t>
  </si>
  <si>
    <t>H-Vet O-BM</t>
  </si>
  <si>
    <t>ALHAMA-O</t>
  </si>
  <si>
    <t>D-12</t>
  </si>
  <si>
    <t>ASON</t>
  </si>
  <si>
    <t>D-14</t>
  </si>
  <si>
    <t>D-16</t>
  </si>
  <si>
    <t>CALASPARRA-O</t>
  </si>
  <si>
    <t>H-12</t>
  </si>
  <si>
    <t>H-14</t>
  </si>
  <si>
    <t>ADCON</t>
  </si>
  <si>
    <t>H-16</t>
  </si>
  <si>
    <t>ALCOI</t>
  </si>
  <si>
    <t>COLIVENC</t>
  </si>
  <si>
    <t>APA LICEO</t>
  </si>
  <si>
    <t>ARTABROS</t>
  </si>
  <si>
    <t>Fórmula</t>
  </si>
  <si>
    <t>ADYRON</t>
  </si>
  <si>
    <t>BOM</t>
  </si>
  <si>
    <t>COM</t>
  </si>
  <si>
    <t>AVENTUR</t>
  </si>
  <si>
    <t>ALCON</t>
  </si>
  <si>
    <t>IMPORTE</t>
  </si>
  <si>
    <t>Total importe</t>
  </si>
  <si>
    <t>CATALUNYA</t>
  </si>
  <si>
    <t>GAMO-MOTILLA</t>
  </si>
  <si>
    <t>GODIH</t>
  </si>
  <si>
    <t>&gt;=35</t>
  </si>
  <si>
    <t>&gt;=45</t>
  </si>
  <si>
    <t>&gt;=50</t>
  </si>
  <si>
    <t>SOLICITUD LICENCIAS ORIENTACION DE PRUEBA</t>
  </si>
  <si>
    <t>FECHA INICIO CARRERA</t>
  </si>
  <si>
    <t>CARRERA</t>
  </si>
  <si>
    <t>PF</t>
  </si>
  <si>
    <t>PI</t>
  </si>
  <si>
    <t>Iniciación</t>
  </si>
  <si>
    <t>Open</t>
  </si>
  <si>
    <t>edad</t>
  </si>
  <si>
    <t>n</t>
  </si>
  <si>
    <t>DIAS
ASEG.</t>
  </si>
  <si>
    <t>fórmula</t>
  </si>
  <si>
    <t>(no tocar)</t>
  </si>
  <si>
    <t>D-SeniorA O-BM</t>
  </si>
  <si>
    <t xml:space="preserve">H-SeniorA O-BM </t>
  </si>
  <si>
    <t>D-21B</t>
  </si>
  <si>
    <t>D-35A</t>
  </si>
  <si>
    <t>D-35B</t>
  </si>
  <si>
    <t>D-SeniorB O-BM</t>
  </si>
  <si>
    <t>H-21B</t>
  </si>
  <si>
    <t>H-35A</t>
  </si>
  <si>
    <t>H-35B</t>
  </si>
  <si>
    <t>H-SeniorB O-BM</t>
  </si>
  <si>
    <t>D-18/20B</t>
  </si>
  <si>
    <t>D-18A</t>
  </si>
  <si>
    <t>D-20A</t>
  </si>
  <si>
    <t>H-18/20B</t>
  </si>
  <si>
    <t>Número total</t>
  </si>
  <si>
    <t>Licencias</t>
  </si>
  <si>
    <t>F. Inicio</t>
  </si>
  <si>
    <t>F.Fin</t>
  </si>
  <si>
    <t>&lt;=20</t>
  </si>
  <si>
    <t>&lt;=12</t>
  </si>
  <si>
    <t>&lt;=14</t>
  </si>
  <si>
    <t>&lt;=16</t>
  </si>
  <si>
    <t>&lt;=18</t>
  </si>
  <si>
    <t>BOC-O</t>
  </si>
  <si>
    <t>C.O.GUADALAJARAa</t>
  </si>
  <si>
    <t>CCVALENCIA</t>
  </si>
  <si>
    <t>COHU</t>
  </si>
  <si>
    <t>LA BRÚJULA</t>
  </si>
  <si>
    <t>MAGERIT</t>
  </si>
  <si>
    <t>ORIENTAGETAFE</t>
  </si>
  <si>
    <t>RAID CALAMOCHA</t>
  </si>
  <si>
    <t>RECREACIÓN</t>
  </si>
  <si>
    <t>FEDO CANTABRIA</t>
  </si>
  <si>
    <t>Cantabria</t>
  </si>
  <si>
    <t>CANTABRIA</t>
  </si>
  <si>
    <t>TIERRA TRÁGAME</t>
  </si>
  <si>
    <t>CLUB NUEVO 2</t>
  </si>
  <si>
    <t>CLUB NUEVO 3</t>
  </si>
  <si>
    <t>CLUB NUEVO 4</t>
  </si>
  <si>
    <t>CLUB NUEVO 5</t>
  </si>
  <si>
    <t>CUOTAS LICENCIAS DE PRUEBA 2010</t>
  </si>
  <si>
    <t xml:space="preserve">El campo FECHA NACIMIENTO debe introducirse con el siguiente formato DD/MM/AA. </t>
  </si>
  <si>
    <t>Una vez cumplimentado el cuestionario el procedimiento es el siguiente:</t>
  </si>
  <si>
    <t xml:space="preserve">secretaria@fedo.org             con copia a (cc) a </t>
  </si>
  <si>
    <t>tesoreria@fedo.org</t>
  </si>
  <si>
    <t xml:space="preserve">CAJA MADRID, CCC: 2038 2477 8260 0023 3228 </t>
  </si>
  <si>
    <t>Por email</t>
  </si>
  <si>
    <t xml:space="preserve">INFORMACIÓN PARA SOLICITUD DE LICENCIAS </t>
  </si>
  <si>
    <t>1.- CUMPLIMENTACIÓN DEL FORMULARIO</t>
  </si>
  <si>
    <t>General</t>
  </si>
  <si>
    <t>Total número</t>
  </si>
  <si>
    <t xml:space="preserve">Todos los campos tienen una pequeña ayuda que se muestra al colocarse sobre la celda de la primera fila. </t>
  </si>
  <si>
    <t>Campos TIPO DOC. IDENT. y DOC. DE IDENTIDAD Nº</t>
  </si>
  <si>
    <r>
      <t xml:space="preserve">En 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>. se debe seleccionar el tipo de documento con los valores de la lista desplegable facilitada: DNI, NIE, Pasaporte o Sin DNI (menores).</t>
    </r>
  </si>
  <si>
    <r>
      <t>DOC. DE IDENTIDAD Nº</t>
    </r>
    <r>
      <rPr>
        <sz val="10"/>
        <color indexed="8"/>
        <rFont val="Arial"/>
        <family val="2"/>
      </rPr>
      <t xml:space="preserve"> (DNI, NIE o nº de pasaporte) debe estar </t>
    </r>
    <r>
      <rPr>
        <b/>
        <sz val="10"/>
        <color indexed="8"/>
        <rFont val="Arial"/>
        <family val="2"/>
      </rPr>
      <t>escrito sin puntos, comas, guiones, barras de división o espacios.</t>
    </r>
  </si>
  <si>
    <t>Campos TIPO y CATEGORÍA (CAT.)</t>
  </si>
  <si>
    <t>Tipo</t>
  </si>
  <si>
    <t>Cuota</t>
  </si>
  <si>
    <t>Campo FECHA NACIMIENTO</t>
  </si>
  <si>
    <r>
      <t xml:space="preserve">Cada vez que se cambie el valor del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 xml:space="preserve">. al valor </t>
    </r>
    <r>
      <rPr>
        <b/>
        <sz val="10"/>
        <color indexed="8"/>
        <rFont val="Arial"/>
        <family val="2"/>
      </rPr>
      <t>DNI</t>
    </r>
    <r>
      <rPr>
        <sz val="10"/>
        <color indexed="8"/>
        <rFont val="Arial"/>
        <family val="2"/>
      </rPr>
      <t xml:space="preserve">, </t>
    </r>
    <r>
      <rPr>
        <sz val="10"/>
        <rFont val="Arial"/>
        <family val="2"/>
      </rPr>
      <t>deberá rescribir de nuevo el número del DNI para que se realice de  la comprobacion.</t>
    </r>
  </si>
  <si>
    <t>Categorías</t>
  </si>
  <si>
    <t>Nº ENVÍO FEDER.</t>
  </si>
  <si>
    <t>Campos NOMBRE, APELLIDO 1 y APELLIDO 2</t>
  </si>
  <si>
    <t>Hay que introducir los datos en mayúsculas y preferentemente con acentos. Tal y como se escriban serán guardados.</t>
  </si>
  <si>
    <t>F. Final
Categoría</t>
  </si>
  <si>
    <t>F. Inicial
Categoría</t>
  </si>
  <si>
    <t>M</t>
  </si>
  <si>
    <t>Comprob. Fecha Nac. &amp; Cat.</t>
  </si>
  <si>
    <t>Cod Club</t>
  </si>
  <si>
    <t>FEDERACIÓN</t>
  </si>
  <si>
    <t>ANDALUCÍA</t>
  </si>
  <si>
    <t>FBO</t>
  </si>
  <si>
    <t>Campo CLUB ORGANIZADOR</t>
  </si>
  <si>
    <t>H-60 / D60</t>
  </si>
  <si>
    <t>Los Tipos de licencias de prueba son:</t>
  </si>
  <si>
    <t>Solo para categorías oficiales de Liga Española de Pie y O-BM.</t>
  </si>
  <si>
    <t>Solo para categorías oficiales de menores de 16 años, extranjeros y categorías open de Liga Española de Pie y O-BM y competiciones autonomicas.</t>
  </si>
  <si>
    <t>Solo para categorías de iniciación de Liga Española de Raid y competiciones autonomicas.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</si>
</sst>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[Red]#,##0\ &quot;€&quot;"/>
    <numFmt numFmtId="173" formatCode="0.0"/>
    <numFmt numFmtId="174" formatCode="#,##0\ &quot;€&quot;"/>
    <numFmt numFmtId="175" formatCode="00"/>
    <numFmt numFmtId="176" formatCode="000"/>
    <numFmt numFmtId="177" formatCode="00000"/>
  </numFmts>
  <fonts count="72">
    <font>
      <sz val="9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3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56"/>
      <name val="Arial"/>
      <family val="2"/>
    </font>
    <font>
      <sz val="10"/>
      <name val="Times New Roman"/>
      <family val="1"/>
    </font>
    <font>
      <b/>
      <sz val="14"/>
      <color indexed="40"/>
      <name val="Arial"/>
      <family val="2"/>
    </font>
    <font>
      <sz val="11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77" fontId="0" fillId="0" borderId="0" xfId="0" applyNumberFormat="1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justify"/>
    </xf>
    <xf numFmtId="0" fontId="5" fillId="33" borderId="10" xfId="0" applyFont="1" applyFill="1" applyBorder="1" applyAlignment="1">
      <alignment horizontal="right" vertical="justify"/>
    </xf>
    <xf numFmtId="0" fontId="9" fillId="0" borderId="0" xfId="0" applyFont="1" applyFill="1" applyBorder="1" applyAlignment="1">
      <alignment horizontal="right"/>
    </xf>
    <xf numFmtId="174" fontId="10" fillId="33" borderId="0" xfId="0" applyNumberFormat="1" applyFont="1" applyFill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  <xf numFmtId="0" fontId="21" fillId="0" borderId="0" xfId="0" applyFont="1" applyAlignment="1">
      <alignment horizontal="center"/>
    </xf>
    <xf numFmtId="6" fontId="22" fillId="0" borderId="0" xfId="0" applyNumberFormat="1" applyFont="1" applyAlignment="1">
      <alignment horizontal="center"/>
    </xf>
    <xf numFmtId="0" fontId="2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9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6" fillId="34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/>
      <protection hidden="1"/>
    </xf>
    <xf numFmtId="0" fontId="26" fillId="34" borderId="11" xfId="52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37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 quotePrefix="1">
      <alignment horizontal="right" vertic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174" fontId="4" fillId="0" borderId="13" xfId="0" applyNumberFormat="1" applyFont="1" applyFill="1" applyBorder="1" applyAlignment="1">
      <alignment horizontal="right"/>
    </xf>
    <xf numFmtId="0" fontId="0" fillId="0" borderId="0" xfId="0" applyAlignment="1" quotePrefix="1">
      <alignment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5" fillId="0" borderId="11" xfId="52" applyFont="1" applyFill="1" applyBorder="1" applyAlignment="1" applyProtection="1">
      <alignment horizontal="left" vertical="center" wrapText="1"/>
      <protection locked="0"/>
    </xf>
    <xf numFmtId="0" fontId="0" fillId="0" borderId="11" xfId="52" applyFont="1" applyFill="1" applyBorder="1" applyAlignment="1" applyProtection="1">
      <alignment horizontal="center" vertical="center" wrapText="1"/>
      <protection locked="0"/>
    </xf>
    <xf numFmtId="0" fontId="25" fillId="0" borderId="11" xfId="51" applyFont="1" applyFill="1" applyBorder="1" applyAlignment="1" applyProtection="1">
      <alignment horizontal="right" vertical="center" wrapText="1"/>
      <protection locked="0"/>
    </xf>
    <xf numFmtId="14" fontId="25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173" fontId="0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vertical="center"/>
    </xf>
    <xf numFmtId="0" fontId="5" fillId="0" borderId="14" xfId="51" applyFont="1" applyFill="1" applyBorder="1" applyAlignment="1" applyProtection="1">
      <alignment horizontal="center" vertical="center" wrapText="1"/>
      <protection/>
    </xf>
    <xf numFmtId="0" fontId="25" fillId="0" borderId="15" xfId="52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Border="1" applyAlignment="1">
      <alignment/>
    </xf>
    <xf numFmtId="17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174" fontId="10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Alignment="1" applyProtection="1">
      <alignment horizontal="right" wrapText="1"/>
      <protection/>
    </xf>
    <xf numFmtId="0" fontId="6" fillId="0" borderId="0" xfId="0" applyNumberFormat="1" applyFont="1" applyFill="1" applyBorder="1" applyAlignment="1">
      <alignment horizontal="center" vertical="justify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5" fillId="0" borderId="11" xfId="51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/>
      <protection hidden="1"/>
    </xf>
    <xf numFmtId="174" fontId="29" fillId="0" borderId="0" xfId="0" applyNumberFormat="1" applyFont="1" applyBorder="1" applyAlignment="1" applyProtection="1">
      <alignment horizontal="right" vertical="center"/>
      <protection/>
    </xf>
    <xf numFmtId="0" fontId="31" fillId="38" borderId="17" xfId="0" applyFont="1" applyFill="1" applyBorder="1" applyAlignment="1">
      <alignment vertical="justify"/>
    </xf>
    <xf numFmtId="0" fontId="32" fillId="38" borderId="10" xfId="0" applyFont="1" applyFill="1" applyBorder="1" applyAlignment="1">
      <alignment horizontal="right" vertical="justify"/>
    </xf>
    <xf numFmtId="0" fontId="32" fillId="38" borderId="18" xfId="0" applyFont="1" applyFill="1" applyBorder="1" applyAlignment="1">
      <alignment horizontal="right" vertical="justify"/>
    </xf>
    <xf numFmtId="174" fontId="32" fillId="38" borderId="18" xfId="0" applyNumberFormat="1" applyFont="1" applyFill="1" applyBorder="1" applyAlignment="1">
      <alignment horizontal="right" vertical="justify"/>
    </xf>
    <xf numFmtId="0" fontId="10" fillId="0" borderId="0" xfId="0" applyFont="1" applyFill="1" applyBorder="1" applyAlignment="1">
      <alignment horizontal="right"/>
    </xf>
    <xf numFmtId="174" fontId="10" fillId="0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19" xfId="5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justify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7" fillId="0" borderId="11" xfId="5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25" fillId="33" borderId="19" xfId="52" applyNumberFormat="1" applyFont="1" applyFill="1" applyBorder="1" applyAlignment="1" applyProtection="1" quotePrefix="1">
      <alignment horizontal="center" vertical="center" wrapText="1"/>
      <protection locked="0"/>
    </xf>
    <xf numFmtId="0" fontId="25" fillId="33" borderId="21" xfId="52" applyNumberFormat="1" applyFont="1" applyFill="1" applyBorder="1" applyAlignment="1" applyProtection="1" quotePrefix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25" fillId="33" borderId="0" xfId="52" applyNumberFormat="1" applyFont="1" applyFill="1" applyBorder="1" applyAlignment="1" applyProtection="1" quotePrefix="1">
      <alignment horizontal="center" vertical="center" wrapText="1"/>
      <protection locked="0"/>
    </xf>
    <xf numFmtId="0" fontId="25" fillId="33" borderId="22" xfId="52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75" fontId="0" fillId="0" borderId="0" xfId="0" applyNumberFormat="1" applyFont="1" applyAlignment="1" applyProtection="1">
      <alignment/>
      <protection hidden="1"/>
    </xf>
    <xf numFmtId="175" fontId="0" fillId="0" borderId="0" xfId="0" applyNumberFormat="1" applyFont="1" applyFill="1" applyBorder="1" applyAlignment="1" applyProtection="1">
      <alignment/>
      <protection hidden="1"/>
    </xf>
    <xf numFmtId="175" fontId="6" fillId="0" borderId="0" xfId="0" applyNumberFormat="1" applyFont="1" applyAlignment="1" applyProtection="1">
      <alignment wrapText="1"/>
      <protection hidden="1"/>
    </xf>
    <xf numFmtId="0" fontId="0" fillId="34" borderId="11" xfId="0" applyFont="1" applyFill="1" applyBorder="1" applyAlignment="1" applyProtection="1">
      <alignment horizontal="center" vertical="center"/>
      <protection hidden="1"/>
    </xf>
    <xf numFmtId="0" fontId="7" fillId="0" borderId="26" xfId="51" applyFont="1" applyFill="1" applyBorder="1" applyAlignment="1" applyProtection="1">
      <alignment horizontal="center" vertical="center" wrapText="1"/>
      <protection locked="0"/>
    </xf>
    <xf numFmtId="0" fontId="27" fillId="0" borderId="26" xfId="51" applyFont="1" applyFill="1" applyBorder="1" applyAlignment="1" applyProtection="1">
      <alignment horizontal="center" vertical="center" wrapText="1"/>
      <protection hidden="1"/>
    </xf>
    <xf numFmtId="0" fontId="25" fillId="0" borderId="15" xfId="52" applyFont="1" applyFill="1" applyBorder="1" applyAlignment="1" applyProtection="1">
      <alignment horizontal="left" vertical="center"/>
      <protection locked="0"/>
    </xf>
    <xf numFmtId="172" fontId="0" fillId="33" borderId="21" xfId="0" applyNumberFormat="1" applyFont="1" applyFill="1" applyBorder="1" applyAlignment="1" applyProtection="1">
      <alignment horizontal="right"/>
      <protection hidden="1"/>
    </xf>
    <xf numFmtId="172" fontId="0" fillId="33" borderId="22" xfId="0" applyNumberFormat="1" applyFont="1" applyFill="1" applyBorder="1" applyAlignment="1" applyProtection="1">
      <alignment horizontal="right"/>
      <protection hidden="1"/>
    </xf>
    <xf numFmtId="172" fontId="0" fillId="39" borderId="22" xfId="0" applyNumberFormat="1" applyFont="1" applyFill="1" applyBorder="1" applyAlignment="1" applyProtection="1">
      <alignment horizontal="right"/>
      <protection hidden="1"/>
    </xf>
    <xf numFmtId="172" fontId="0" fillId="39" borderId="25" xfId="0" applyNumberFormat="1" applyFont="1" applyFill="1" applyBorder="1" applyAlignment="1" applyProtection="1">
      <alignment horizontal="right"/>
      <protection hidden="1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25" fillId="0" borderId="11" xfId="52" applyFont="1" applyFill="1" applyBorder="1" applyAlignment="1" applyProtection="1">
      <alignment horizontal="left" vertical="center"/>
      <protection locked="0"/>
    </xf>
    <xf numFmtId="0" fontId="5" fillId="0" borderId="26" xfId="5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 vertical="justify"/>
    </xf>
    <xf numFmtId="49" fontId="6" fillId="0" borderId="0" xfId="0" applyNumberFormat="1" applyFont="1" applyFill="1" applyBorder="1" applyAlignment="1">
      <alignment horizontal="left" vertical="top"/>
    </xf>
    <xf numFmtId="0" fontId="0" fillId="0" borderId="14" xfId="52" applyFont="1" applyFill="1" applyBorder="1" applyAlignment="1" applyProtection="1">
      <alignment horizontal="center" vertical="center"/>
      <protection locked="0"/>
    </xf>
    <xf numFmtId="0" fontId="0" fillId="0" borderId="11" xfId="52" applyFont="1" applyFill="1" applyBorder="1" applyAlignment="1" applyProtection="1">
      <alignment horizontal="center" vertical="center"/>
      <protection locked="0"/>
    </xf>
    <xf numFmtId="0" fontId="25" fillId="0" borderId="11" xfId="51" applyFont="1" applyFill="1" applyBorder="1" applyAlignment="1" applyProtection="1">
      <alignment horizontal="right" vertical="center"/>
      <protection locked="0"/>
    </xf>
    <xf numFmtId="0" fontId="25" fillId="34" borderId="11" xfId="52" applyFont="1" applyFill="1" applyBorder="1" applyAlignment="1" applyProtection="1">
      <alignment horizontal="center" vertical="center"/>
      <protection hidden="1"/>
    </xf>
    <xf numFmtId="0" fontId="25" fillId="34" borderId="11" xfId="52" applyFont="1" applyFill="1" applyBorder="1" applyAlignment="1" applyProtection="1">
      <alignment horizontal="left" vertical="center"/>
      <protection hidden="1"/>
    </xf>
    <xf numFmtId="14" fontId="25" fillId="0" borderId="11" xfId="52" applyNumberFormat="1" applyFont="1" applyFill="1" applyBorder="1" applyAlignment="1" applyProtection="1">
      <alignment horizontal="right" vertical="center"/>
      <protection locked="0"/>
    </xf>
    <xf numFmtId="174" fontId="9" fillId="34" borderId="11" xfId="51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7" fillId="0" borderId="27" xfId="5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176" fontId="15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176" fontId="6" fillId="0" borderId="0" xfId="0" applyNumberFormat="1" applyFont="1" applyAlignment="1" applyProtection="1" quotePrefix="1">
      <alignment horizontal="left" wrapText="1"/>
      <protection/>
    </xf>
    <xf numFmtId="0" fontId="6" fillId="0" borderId="0" xfId="0" applyFont="1" applyAlignment="1" applyProtection="1">
      <alignment horizontal="right" wrapText="1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22" xfId="0" applyFont="1" applyFill="1" applyBorder="1" applyAlignment="1">
      <alignment horizontal="left"/>
    </xf>
    <xf numFmtId="0" fontId="8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6" fontId="22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33" fillId="0" borderId="0" xfId="0" applyFont="1" applyFill="1" applyBorder="1" applyAlignment="1" applyProtection="1">
      <alignment horizontal="left"/>
      <protection hidden="1"/>
    </xf>
    <xf numFmtId="6" fontId="2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14" fontId="26" fillId="0" borderId="11" xfId="0" applyNumberFormat="1" applyFont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 horizontal="left" indent="4"/>
    </xf>
    <xf numFmtId="0" fontId="34" fillId="0" borderId="0" xfId="0" applyFont="1" applyAlignment="1">
      <alignment/>
    </xf>
    <xf numFmtId="0" fontId="34" fillId="0" borderId="0" xfId="0" applyFont="1" applyAlignment="1">
      <alignment horizontal="left" indent="3"/>
    </xf>
    <xf numFmtId="0" fontId="22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 horizontal="left"/>
      <protection hidden="1"/>
    </xf>
    <xf numFmtId="0" fontId="6" fillId="0" borderId="24" xfId="0" applyNumberFormat="1" applyFont="1" applyFill="1" applyBorder="1" applyAlignment="1">
      <alignment horizontal="center" vertical="justify"/>
    </xf>
    <xf numFmtId="0" fontId="0" fillId="0" borderId="24" xfId="0" applyFont="1" applyFill="1" applyBorder="1" applyAlignment="1" applyProtection="1">
      <alignment horizontal="left"/>
      <protection hidden="1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8" fillId="40" borderId="11" xfId="51" applyFont="1" applyFill="1" applyBorder="1" applyAlignment="1" applyProtection="1">
      <alignment horizontal="center" vertical="center" wrapText="1"/>
      <protection hidden="1"/>
    </xf>
    <xf numFmtId="0" fontId="28" fillId="40" borderId="11" xfId="51" applyFont="1" applyFill="1" applyBorder="1" applyAlignment="1" applyProtection="1">
      <alignment horizontal="left" vertical="center" wrapText="1"/>
      <protection/>
    </xf>
    <xf numFmtId="0" fontId="28" fillId="40" borderId="15" xfId="51" applyFont="1" applyFill="1" applyBorder="1" applyAlignment="1" applyProtection="1">
      <alignment horizontal="left" vertical="center" wrapText="1"/>
      <protection/>
    </xf>
    <xf numFmtId="0" fontId="28" fillId="40" borderId="14" xfId="51" applyFont="1" applyFill="1" applyBorder="1" applyAlignment="1" applyProtection="1">
      <alignment horizontal="center" vertical="center" wrapText="1"/>
      <protection/>
    </xf>
    <xf numFmtId="0" fontId="28" fillId="40" borderId="11" xfId="51" applyFont="1" applyFill="1" applyBorder="1" applyAlignment="1" applyProtection="1">
      <alignment horizontal="center" vertical="center" wrapText="1"/>
      <protection/>
    </xf>
    <xf numFmtId="0" fontId="28" fillId="40" borderId="11" xfId="51" applyFont="1" applyFill="1" applyBorder="1" applyAlignment="1" applyProtection="1">
      <alignment horizontal="right" vertical="center" wrapText="1"/>
      <protection/>
    </xf>
    <xf numFmtId="0" fontId="28" fillId="40" borderId="11" xfId="51" applyFont="1" applyFill="1" applyBorder="1" applyAlignment="1" applyProtection="1">
      <alignment horizontal="left" vertical="center" wrapText="1"/>
      <protection hidden="1"/>
    </xf>
    <xf numFmtId="0" fontId="28" fillId="40" borderId="11" xfId="51" applyFont="1" applyFill="1" applyBorder="1" applyAlignment="1" applyProtection="1">
      <alignment horizontal="center" vertical="center" wrapText="1"/>
      <protection locked="0"/>
    </xf>
    <xf numFmtId="14" fontId="28" fillId="40" borderId="11" xfId="51" applyNumberFormat="1" applyFont="1" applyFill="1" applyBorder="1" applyAlignment="1" applyProtection="1">
      <alignment horizontal="center" vertical="center" wrapText="1"/>
      <protection locked="0"/>
    </xf>
    <xf numFmtId="174" fontId="28" fillId="40" borderId="11" xfId="51" applyNumberFormat="1" applyFont="1" applyFill="1" applyBorder="1" applyAlignment="1" applyProtection="1">
      <alignment horizontal="right" vertical="center" wrapText="1"/>
      <protection/>
    </xf>
    <xf numFmtId="172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 vertical="center" shrinkToFit="1"/>
      <protection hidden="1"/>
    </xf>
    <xf numFmtId="173" fontId="0" fillId="0" borderId="0" xfId="0" applyNumberFormat="1" applyFont="1" applyBorder="1" applyAlignment="1" applyProtection="1">
      <alignment vertical="center"/>
      <protection hidden="1"/>
    </xf>
    <xf numFmtId="0" fontId="28" fillId="40" borderId="27" xfId="51" applyFont="1" applyFill="1" applyBorder="1" applyAlignment="1" applyProtection="1">
      <alignment horizontal="center" vertical="center" wrapText="1"/>
      <protection/>
    </xf>
    <xf numFmtId="0" fontId="28" fillId="41" borderId="0" xfId="0" applyFont="1" applyFill="1" applyBorder="1" applyAlignment="1" applyProtection="1">
      <alignment vertical="center" wrapText="1"/>
      <protection/>
    </xf>
    <xf numFmtId="0" fontId="28" fillId="40" borderId="11" xfId="51" applyFont="1" applyFill="1" applyBorder="1" applyAlignment="1" applyProtection="1">
      <alignment horizontal="center" vertical="center" wrapText="1"/>
      <protection hidden="1"/>
    </xf>
    <xf numFmtId="0" fontId="28" fillId="40" borderId="11" xfId="51" applyFont="1" applyFill="1" applyBorder="1" applyAlignment="1" applyProtection="1">
      <alignment horizontal="left" vertical="center" wrapText="1"/>
      <protection/>
    </xf>
    <xf numFmtId="0" fontId="28" fillId="40" borderId="15" xfId="51" applyFont="1" applyFill="1" applyBorder="1" applyAlignment="1" applyProtection="1">
      <alignment horizontal="left" vertical="center" wrapText="1"/>
      <protection/>
    </xf>
    <xf numFmtId="0" fontId="28" fillId="40" borderId="14" xfId="51" applyFont="1" applyFill="1" applyBorder="1" applyAlignment="1" applyProtection="1">
      <alignment horizontal="center" vertical="center" wrapText="1"/>
      <protection/>
    </xf>
    <xf numFmtId="0" fontId="28" fillId="40" borderId="11" xfId="51" applyFont="1" applyFill="1" applyBorder="1" applyAlignment="1" applyProtection="1">
      <alignment horizontal="center" vertical="center" wrapText="1"/>
      <protection/>
    </xf>
    <xf numFmtId="0" fontId="28" fillId="40" borderId="11" xfId="51" applyFont="1" applyFill="1" applyBorder="1" applyAlignment="1" applyProtection="1">
      <alignment horizontal="right" vertical="center" wrapText="1"/>
      <protection/>
    </xf>
    <xf numFmtId="0" fontId="28" fillId="40" borderId="11" xfId="51" applyFont="1" applyFill="1" applyBorder="1" applyAlignment="1" applyProtection="1">
      <alignment horizontal="left" vertical="center" wrapText="1"/>
      <protection hidden="1"/>
    </xf>
    <xf numFmtId="0" fontId="28" fillId="40" borderId="11" xfId="51" applyFont="1" applyFill="1" applyBorder="1" applyAlignment="1" applyProtection="1">
      <alignment horizontal="left" vertical="center" wrapText="1"/>
      <protection locked="0"/>
    </xf>
    <xf numFmtId="0" fontId="28" fillId="40" borderId="11" xfId="51" applyFont="1" applyFill="1" applyBorder="1" applyAlignment="1" applyProtection="1">
      <alignment horizontal="center" vertical="center" wrapText="1"/>
      <protection locked="0"/>
    </xf>
    <xf numFmtId="14" fontId="28" fillId="40" borderId="11" xfId="51" applyNumberFormat="1" applyFont="1" applyFill="1" applyBorder="1" applyAlignment="1" applyProtection="1">
      <alignment horizontal="center" vertical="center" wrapText="1"/>
      <protection locked="0"/>
    </xf>
    <xf numFmtId="174" fontId="28" fillId="40" borderId="11" xfId="51" applyNumberFormat="1" applyFont="1" applyFill="1" applyBorder="1" applyAlignment="1" applyProtection="1">
      <alignment horizontal="right" vertical="center" wrapText="1"/>
      <protection/>
    </xf>
    <xf numFmtId="0" fontId="28" fillId="40" borderId="15" xfId="51" applyFont="1" applyFill="1" applyBorder="1" applyAlignment="1" applyProtection="1">
      <alignment horizontal="center" vertical="center" wrapText="1"/>
      <protection/>
    </xf>
    <xf numFmtId="172" fontId="10" fillId="40" borderId="2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172" fontId="0" fillId="33" borderId="21" xfId="0" applyNumberFormat="1" applyFont="1" applyFill="1" applyBorder="1" applyAlignment="1" applyProtection="1">
      <alignment horizontal="left"/>
      <protection hidden="1"/>
    </xf>
    <xf numFmtId="172" fontId="0" fillId="33" borderId="22" xfId="0" applyNumberFormat="1" applyFont="1" applyFill="1" applyBorder="1" applyAlignment="1" applyProtection="1">
      <alignment horizontal="left"/>
      <protection hidden="1"/>
    </xf>
    <xf numFmtId="172" fontId="0" fillId="39" borderId="22" xfId="0" applyNumberFormat="1" applyFont="1" applyFill="1" applyBorder="1" applyAlignment="1" applyProtection="1">
      <alignment horizontal="left"/>
      <protection hidden="1"/>
    </xf>
    <xf numFmtId="172" fontId="0" fillId="39" borderId="25" xfId="0" applyNumberFormat="1" applyFont="1" applyFill="1" applyBorder="1" applyAlignment="1" applyProtection="1">
      <alignment horizontal="left"/>
      <protection hidden="1"/>
    </xf>
    <xf numFmtId="174" fontId="7" fillId="0" borderId="14" xfId="51" applyNumberFormat="1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 wrapText="1"/>
      <protection hidden="1"/>
    </xf>
    <xf numFmtId="14" fontId="28" fillId="40" borderId="11" xfId="51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29" fillId="0" borderId="0" xfId="0" applyNumberFormat="1" applyFont="1" applyBorder="1" applyAlignment="1" applyProtection="1">
      <alignment horizontal="center" vertical="center"/>
      <protection hidden="1"/>
    </xf>
    <xf numFmtId="14" fontId="5" fillId="0" borderId="26" xfId="51" applyNumberFormat="1" applyFont="1" applyFill="1" applyBorder="1" applyAlignment="1" applyProtection="1">
      <alignment horizontal="center" vertical="center" wrapText="1"/>
      <protection hidden="1"/>
    </xf>
    <xf numFmtId="14" fontId="0" fillId="0" borderId="13" xfId="0" applyNumberFormat="1" applyFont="1" applyFill="1" applyBorder="1" applyAlignment="1" applyProtection="1">
      <alignment horizontal="center"/>
      <protection hidden="1"/>
    </xf>
    <xf numFmtId="14" fontId="0" fillId="0" borderId="30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Font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28" fillId="40" borderId="11" xfId="51" applyNumberFormat="1" applyFont="1" applyFill="1" applyBorder="1" applyAlignment="1" applyProtection="1">
      <alignment horizontal="center" vertical="center" wrapText="1"/>
      <protection hidden="1"/>
    </xf>
    <xf numFmtId="14" fontId="0" fillId="34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14" fontId="0" fillId="0" borderId="31" xfId="0" applyNumberFormat="1" applyFont="1" applyFill="1" applyBorder="1" applyAlignment="1" applyProtection="1">
      <alignment horizontal="center"/>
      <protection hidden="1"/>
    </xf>
    <xf numFmtId="0" fontId="7" fillId="34" borderId="20" xfId="51" applyFont="1" applyFill="1" applyBorder="1" applyAlignment="1" applyProtection="1">
      <alignment horizontal="left" vertical="center" wrapText="1"/>
      <protection/>
    </xf>
    <xf numFmtId="0" fontId="7" fillId="34" borderId="19" xfId="51" applyFont="1" applyFill="1" applyBorder="1" applyAlignment="1" applyProtection="1">
      <alignment horizontal="center" vertical="center" wrapText="1"/>
      <protection hidden="1"/>
    </xf>
    <xf numFmtId="0" fontId="7" fillId="34" borderId="19" xfId="51" applyFont="1" applyFill="1" applyBorder="1" applyAlignment="1" applyProtection="1">
      <alignment horizontal="left" vertical="center" wrapText="1"/>
      <protection hidden="1"/>
    </xf>
    <xf numFmtId="0" fontId="7" fillId="34" borderId="19" xfId="51" applyFont="1" applyFill="1" applyBorder="1" applyAlignment="1" applyProtection="1">
      <alignment horizontal="left" vertical="center" wrapText="1"/>
      <protection/>
    </xf>
    <xf numFmtId="0" fontId="7" fillId="34" borderId="21" xfId="5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14" fontId="0" fillId="0" borderId="30" xfId="0" applyNumberFormat="1" applyFont="1" applyFill="1" applyBorder="1" applyAlignment="1" applyProtection="1">
      <alignment horizontal="center"/>
      <protection hidden="1"/>
    </xf>
    <xf numFmtId="14" fontId="0" fillId="0" borderId="31" xfId="0" applyNumberFormat="1" applyFont="1" applyFill="1" applyBorder="1" applyAlignment="1" applyProtection="1">
      <alignment horizontal="center"/>
      <protection hidden="1"/>
    </xf>
    <xf numFmtId="0" fontId="0" fillId="0" borderId="11" xfId="52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14" fontId="0" fillId="0" borderId="33" xfId="0" applyNumberFormat="1" applyFont="1" applyFill="1" applyBorder="1" applyAlignment="1" applyProtection="1">
      <alignment horizontal="center"/>
      <protection hidden="1"/>
    </xf>
    <xf numFmtId="14" fontId="0" fillId="0" borderId="33" xfId="0" applyNumberFormat="1" applyFont="1" applyFill="1" applyBorder="1" applyAlignment="1" applyProtection="1">
      <alignment horizontal="center"/>
      <protection hidden="1"/>
    </xf>
    <xf numFmtId="14" fontId="0" fillId="0" borderId="34" xfId="0" applyNumberFormat="1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14" fontId="0" fillId="0" borderId="34" xfId="0" applyNumberFormat="1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6" fontId="2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Licencias 04-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12"/>
      </font>
    </dxf>
    <dxf>
      <font>
        <color rgb="FF0000D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38100</xdr:rowOff>
    </xdr:from>
    <xdr:to>
      <xdr:col>12</xdr:col>
      <xdr:colOff>9525</xdr:colOff>
      <xdr:row>4</xdr:row>
      <xdr:rowOff>28575</xdr:rowOff>
    </xdr:to>
    <xdr:pic>
      <xdr:nvPicPr>
        <xdr:cNvPr id="1" name="Picture 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810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127</xdr:row>
      <xdr:rowOff>85725</xdr:rowOff>
    </xdr:from>
    <xdr:to>
      <xdr:col>10</xdr:col>
      <xdr:colOff>200025</xdr:colOff>
      <xdr:row>144</xdr:row>
      <xdr:rowOff>66675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695325" y="24441150"/>
          <a:ext cx="7658100" cy="2581275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(Polideportivo Alhóndiga-Sector III Cra. Leganés-Getafe km 10, 28905 Getafe (Madrid)),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Polideportivo Alhóndiga-Sector III Cra. Leganés-Getafe km 10, 28905 Getafe (Madrid). Asimismo se obligan a comunicar a la F.E.D.O. cualquier variación o modificación que pudieran sufrir esos datos.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0</xdr:row>
      <xdr:rowOff>66675</xdr:rowOff>
    </xdr:from>
    <xdr:to>
      <xdr:col>10</xdr:col>
      <xdr:colOff>657225</xdr:colOff>
      <xdr:row>4</xdr:row>
      <xdr:rowOff>85725</xdr:rowOff>
    </xdr:to>
    <xdr:pic>
      <xdr:nvPicPr>
        <xdr:cNvPr id="1" name="Picture 4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457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108</xdr:row>
      <xdr:rowOff>381000</xdr:rowOff>
    </xdr:from>
    <xdr:to>
      <xdr:col>9</xdr:col>
      <xdr:colOff>800100</xdr:colOff>
      <xdr:row>116</xdr:row>
      <xdr:rowOff>0</xdr:rowOff>
    </xdr:to>
    <xdr:sp>
      <xdr:nvSpPr>
        <xdr:cNvPr id="2" name="Text Box 407"/>
        <xdr:cNvSpPr txBox="1">
          <a:spLocks noChangeArrowheads="1"/>
        </xdr:cNvSpPr>
      </xdr:nvSpPr>
      <xdr:spPr>
        <a:xfrm>
          <a:off x="266700" y="17259300"/>
          <a:ext cx="7810500" cy="2190750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(Polideportivo Alhóndiga-Sector III Cra. Leganés-Getafe km 10, 28905 Getafe (Madrid)),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Polideportivo Alhóndiga-Sector III Cra. Leganés-Getafe km 10, 28905 Getafe (Madrid). Asimismo se obligan a comunicar a la F.E.D.O. cualquier variación o modificación que pudieran sufrir esos datos.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2</xdr:row>
      <xdr:rowOff>114300</xdr:rowOff>
    </xdr:from>
    <xdr:to>
      <xdr:col>3</xdr:col>
      <xdr:colOff>847725</xdr:colOff>
      <xdr:row>7</xdr:row>
      <xdr:rowOff>9525</xdr:rowOff>
    </xdr:to>
    <xdr:pic>
      <xdr:nvPicPr>
        <xdr:cNvPr id="1" name="Picture 1" descr="logo fedo con text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95300"/>
          <a:ext cx="1419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28"/>
  <sheetViews>
    <sheetView showGridLines="0" zoomScalePageLayoutView="0" workbookViewId="0" topLeftCell="A1">
      <selection activeCell="F64" sqref="F64"/>
    </sheetView>
  </sheetViews>
  <sheetFormatPr defaultColWidth="11.421875" defaultRowHeight="12"/>
  <cols>
    <col min="1" max="1" width="1.421875" style="0" customWidth="1"/>
    <col min="2" max="2" width="5.28125" style="39" customWidth="1"/>
    <col min="3" max="3" width="19.8515625" style="0" customWidth="1"/>
    <col min="4" max="4" width="16.28125" style="0" customWidth="1"/>
    <col min="5" max="5" width="13.140625" style="0" customWidth="1"/>
    <col min="6" max="6" width="27.28125" style="0" customWidth="1"/>
    <col min="7" max="7" width="22.8515625" style="0" customWidth="1"/>
    <col min="8" max="8" width="5.8515625" style="0" customWidth="1"/>
    <col min="9" max="9" width="4.421875" style="0" customWidth="1"/>
    <col min="10" max="10" width="5.8515625" style="0" customWidth="1"/>
    <col min="11" max="11" width="5.7109375" style="0" customWidth="1"/>
    <col min="12" max="12" width="1.1484375" style="0" customWidth="1"/>
  </cols>
  <sheetData>
    <row r="1" ht="12"/>
    <row r="2" ht="12"/>
    <row r="3" spans="2:11" ht="18" customHeight="1">
      <c r="B3" s="336" t="s">
        <v>388</v>
      </c>
      <c r="C3" s="336"/>
      <c r="D3" s="336"/>
      <c r="E3" s="336"/>
      <c r="F3" s="336"/>
      <c r="G3" s="336"/>
      <c r="H3" s="336"/>
      <c r="I3" s="336"/>
      <c r="J3" s="336"/>
      <c r="K3" s="336"/>
    </row>
    <row r="4" spans="2:11" ht="18" customHeight="1">
      <c r="B4" s="336" t="s">
        <v>34</v>
      </c>
      <c r="C4" s="336"/>
      <c r="D4" s="336"/>
      <c r="E4" s="336"/>
      <c r="F4" s="336"/>
      <c r="G4" s="336"/>
      <c r="H4" s="336"/>
      <c r="I4" s="336"/>
      <c r="J4" s="336"/>
      <c r="K4" s="336"/>
    </row>
    <row r="5" spans="2:11" ht="18" customHeight="1"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2:11" ht="57" customHeight="1">
      <c r="B6" s="337" t="s">
        <v>37</v>
      </c>
      <c r="C6" s="337"/>
      <c r="D6" s="337"/>
      <c r="E6" s="337"/>
      <c r="F6" s="337"/>
      <c r="G6" s="337"/>
      <c r="H6" s="337"/>
      <c r="I6" s="337"/>
      <c r="J6" s="337"/>
      <c r="K6" s="337"/>
    </row>
    <row r="7" spans="2:11" ht="14.25" customHeight="1">
      <c r="B7" s="44"/>
      <c r="C7" s="44"/>
      <c r="D7" s="44"/>
      <c r="E7" s="44"/>
      <c r="F7" s="44"/>
      <c r="G7" s="44"/>
      <c r="H7" s="44"/>
      <c r="I7" s="44"/>
      <c r="J7" s="44"/>
      <c r="K7" s="44"/>
    </row>
    <row r="8" ht="12.75">
      <c r="B8" s="37"/>
    </row>
    <row r="9" spans="2:11" ht="15.75">
      <c r="B9" s="47" t="s">
        <v>389</v>
      </c>
      <c r="C9" s="48"/>
      <c r="D9" s="48"/>
      <c r="E9" s="48"/>
      <c r="F9" s="48"/>
      <c r="G9" s="48"/>
      <c r="H9" s="48"/>
      <c r="I9" s="48"/>
      <c r="J9" s="48"/>
      <c r="K9" s="48"/>
    </row>
    <row r="10" s="55" customFormat="1" ht="15.75">
      <c r="B10" s="54"/>
    </row>
    <row r="11" ht="12.75">
      <c r="B11" s="36"/>
    </row>
    <row r="12" spans="2:13" ht="12.75">
      <c r="B12" s="49" t="s">
        <v>35</v>
      </c>
      <c r="C12" s="50" t="s">
        <v>36</v>
      </c>
      <c r="D12" s="50"/>
      <c r="E12" s="52"/>
      <c r="F12" s="51"/>
      <c r="G12" s="51"/>
      <c r="H12" s="51"/>
      <c r="I12" s="51"/>
      <c r="J12" s="51"/>
      <c r="K12" s="51"/>
      <c r="M12" s="85"/>
    </row>
    <row r="13" spans="3:4" ht="12.75">
      <c r="C13" s="33"/>
      <c r="D13" s="33"/>
    </row>
    <row r="14" spans="3:4" ht="12.75">
      <c r="C14" s="33" t="s">
        <v>390</v>
      </c>
      <c r="D14" s="33"/>
    </row>
    <row r="15" ht="12.75">
      <c r="C15" s="33"/>
    </row>
    <row r="16" spans="2:3" ht="12.75">
      <c r="B16" s="43" t="s">
        <v>392</v>
      </c>
      <c r="C16" s="33"/>
    </row>
    <row r="17" spans="2:3" ht="12.75">
      <c r="B17" s="43"/>
      <c r="C17" s="33"/>
    </row>
    <row r="18" spans="2:11" ht="25.5" customHeight="1">
      <c r="B18" s="337" t="s">
        <v>243</v>
      </c>
      <c r="C18" s="337"/>
      <c r="D18" s="337"/>
      <c r="E18" s="337"/>
      <c r="F18" s="337"/>
      <c r="G18" s="337"/>
      <c r="H18" s="337"/>
      <c r="I18" s="337"/>
      <c r="J18" s="337"/>
      <c r="K18" s="337"/>
    </row>
    <row r="19" spans="2:3" ht="12.75">
      <c r="B19" s="43"/>
      <c r="C19" s="33"/>
    </row>
    <row r="21" spans="2:3" ht="12.75">
      <c r="B21" s="36"/>
      <c r="C21" s="33" t="s">
        <v>403</v>
      </c>
    </row>
    <row r="22" ht="12.75">
      <c r="B22" s="36"/>
    </row>
    <row r="23" spans="2:11" ht="24.75" customHeight="1">
      <c r="B23" s="331" t="s">
        <v>404</v>
      </c>
      <c r="C23" s="331"/>
      <c r="D23" s="331"/>
      <c r="E23" s="331"/>
      <c r="F23" s="331"/>
      <c r="G23" s="331"/>
      <c r="H23" s="331"/>
      <c r="I23" s="331"/>
      <c r="J23" s="331"/>
      <c r="K23" s="331"/>
    </row>
    <row r="24" spans="2:11" ht="12.75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2:3" ht="12.75">
      <c r="B25" s="36"/>
      <c r="C25" s="33" t="s">
        <v>393</v>
      </c>
    </row>
    <row r="26" ht="12.75">
      <c r="B26" s="36"/>
    </row>
    <row r="27" spans="2:11" ht="24.75" customHeight="1">
      <c r="B27" s="331" t="s">
        <v>394</v>
      </c>
      <c r="C27" s="331"/>
      <c r="D27" s="331"/>
      <c r="E27" s="331"/>
      <c r="F27" s="331"/>
      <c r="G27" s="331"/>
      <c r="H27" s="331"/>
      <c r="I27" s="331"/>
      <c r="J27" s="331"/>
      <c r="K27" s="331"/>
    </row>
    <row r="28" ht="12.75">
      <c r="B28" s="40"/>
    </row>
    <row r="29" spans="2:11" ht="24" customHeight="1">
      <c r="B29" s="335" t="s">
        <v>395</v>
      </c>
      <c r="C29" s="335"/>
      <c r="D29" s="335"/>
      <c r="E29" s="335"/>
      <c r="F29" s="335"/>
      <c r="G29" s="335"/>
      <c r="H29" s="335"/>
      <c r="I29" s="335"/>
      <c r="J29" s="335"/>
      <c r="K29" s="335"/>
    </row>
    <row r="30" spans="2:11" ht="12.75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2:11" ht="25.5" customHeight="1">
      <c r="B31" s="331" t="s">
        <v>400</v>
      </c>
      <c r="C31" s="331"/>
      <c r="D31" s="331"/>
      <c r="E31" s="331"/>
      <c r="F31" s="331"/>
      <c r="G31" s="331"/>
      <c r="H31" s="331"/>
      <c r="I31" s="331"/>
      <c r="J31" s="331"/>
      <c r="K31" s="331"/>
    </row>
    <row r="32" spans="2:11" ht="13.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2:3" ht="12.75">
      <c r="B33" s="36"/>
      <c r="C33" s="33" t="s">
        <v>413</v>
      </c>
    </row>
    <row r="34" ht="12.75">
      <c r="B34" s="36"/>
    </row>
    <row r="35" spans="2:11" ht="12.75">
      <c r="B35" s="331" t="s">
        <v>244</v>
      </c>
      <c r="C35" s="331"/>
      <c r="D35" s="331"/>
      <c r="E35" s="331"/>
      <c r="F35" s="331"/>
      <c r="G35" s="331"/>
      <c r="H35" s="331"/>
      <c r="I35" s="331"/>
      <c r="J35" s="331"/>
      <c r="K35" s="331"/>
    </row>
    <row r="36" spans="2:11" ht="12.75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2:3" ht="12.75">
      <c r="B37" s="36"/>
      <c r="C37" s="33" t="s">
        <v>245</v>
      </c>
    </row>
    <row r="38" ht="12.75">
      <c r="B38" s="36"/>
    </row>
    <row r="39" spans="2:11" ht="12.75">
      <c r="B39" s="331" t="s">
        <v>246</v>
      </c>
      <c r="C39" s="331"/>
      <c r="D39" s="331"/>
      <c r="E39" s="331"/>
      <c r="F39" s="331"/>
      <c r="G39" s="331"/>
      <c r="H39" s="331"/>
      <c r="I39" s="331"/>
      <c r="J39" s="331"/>
      <c r="K39" s="331"/>
    </row>
    <row r="40" spans="2:11" ht="12.75">
      <c r="B40" s="331"/>
      <c r="C40" s="331"/>
      <c r="D40" s="331"/>
      <c r="E40" s="331"/>
      <c r="F40" s="331"/>
      <c r="G40" s="331"/>
      <c r="H40" s="331"/>
      <c r="I40" s="331"/>
      <c r="J40" s="331"/>
      <c r="K40" s="331"/>
    </row>
    <row r="41" spans="2:3" ht="12.75">
      <c r="B41" s="36"/>
      <c r="C41" s="33" t="s">
        <v>101</v>
      </c>
    </row>
    <row r="42" spans="2:11" ht="32.25" customHeight="1">
      <c r="B42" s="334" t="s">
        <v>127</v>
      </c>
      <c r="C42" s="331"/>
      <c r="D42" s="331"/>
      <c r="E42" s="331"/>
      <c r="F42" s="331"/>
      <c r="G42" s="331"/>
      <c r="H42" s="331"/>
      <c r="I42" s="331"/>
      <c r="J42" s="331"/>
      <c r="K42" s="331"/>
    </row>
    <row r="43" spans="2:11" ht="15" customHeight="1">
      <c r="B43" s="218"/>
      <c r="C43" s="37"/>
      <c r="D43" s="37"/>
      <c r="E43" s="37"/>
      <c r="F43" s="37"/>
      <c r="G43" s="37"/>
      <c r="H43" s="37"/>
      <c r="I43" s="37"/>
      <c r="J43" s="37"/>
      <c r="K43" s="37"/>
    </row>
    <row r="44" spans="2:3" ht="12.75">
      <c r="B44" s="36"/>
      <c r="C44" s="33" t="s">
        <v>128</v>
      </c>
    </row>
    <row r="45" ht="12.75">
      <c r="B45" s="36"/>
    </row>
    <row r="46" spans="2:11" ht="25.5" customHeight="1">
      <c r="B46" s="331" t="s">
        <v>134</v>
      </c>
      <c r="C46" s="331"/>
      <c r="D46" s="331"/>
      <c r="E46" s="331"/>
      <c r="F46" s="331"/>
      <c r="G46" s="331"/>
      <c r="H46" s="331"/>
      <c r="I46" s="331"/>
      <c r="J46" s="331"/>
      <c r="K46" s="331"/>
    </row>
    <row r="47" ht="12.75" customHeight="1">
      <c r="B47" s="37"/>
    </row>
    <row r="48" spans="2:3" ht="12.75">
      <c r="B48" s="42"/>
      <c r="C48" s="33" t="s">
        <v>396</v>
      </c>
    </row>
    <row r="49" spans="2:11" ht="72.75" customHeight="1">
      <c r="B49" s="331" t="s">
        <v>135</v>
      </c>
      <c r="C49" s="331"/>
      <c r="D49" s="331"/>
      <c r="E49" s="331"/>
      <c r="F49" s="331"/>
      <c r="G49" s="331"/>
      <c r="H49" s="331"/>
      <c r="I49" s="331"/>
      <c r="J49" s="331"/>
      <c r="K49" s="331"/>
    </row>
    <row r="50" spans="3:7" ht="12.75">
      <c r="C50" s="38"/>
      <c r="G50" s="38"/>
    </row>
    <row r="51" spans="2:11" ht="16.5" customHeight="1">
      <c r="B51" s="332" t="s">
        <v>415</v>
      </c>
      <c r="C51" s="332"/>
      <c r="D51" s="332"/>
      <c r="E51" s="332"/>
      <c r="F51" s="332"/>
      <c r="G51" s="332"/>
      <c r="H51" s="332"/>
      <c r="I51" s="332"/>
      <c r="J51" s="332"/>
      <c r="K51" s="332"/>
    </row>
    <row r="52" spans="2:15" s="55" customFormat="1" ht="15" customHeight="1">
      <c r="B52" s="222"/>
      <c r="C52" s="224" t="s">
        <v>332</v>
      </c>
      <c r="D52" s="225" t="s">
        <v>416</v>
      </c>
      <c r="E52"/>
      <c r="G52" s="226"/>
      <c r="H52" s="226"/>
      <c r="J52" s="333"/>
      <c r="K52" s="333"/>
      <c r="O52" s="45"/>
    </row>
    <row r="53" spans="3:11" s="55" customFormat="1" ht="12.75">
      <c r="C53" s="224" t="s">
        <v>333</v>
      </c>
      <c r="D53" s="225" t="s">
        <v>417</v>
      </c>
      <c r="E53"/>
      <c r="G53" s="226"/>
      <c r="H53" s="226"/>
      <c r="J53" s="333"/>
      <c r="K53" s="333"/>
    </row>
    <row r="54" spans="2:15" s="55" customFormat="1" ht="13.5" customHeight="1">
      <c r="B54" s="227"/>
      <c r="C54" s="224" t="s">
        <v>41</v>
      </c>
      <c r="D54" s="225" t="s">
        <v>252</v>
      </c>
      <c r="E54"/>
      <c r="G54" s="226"/>
      <c r="H54" s="226"/>
      <c r="J54" s="333"/>
      <c r="K54" s="333"/>
      <c r="O54" s="46"/>
    </row>
    <row r="55" spans="2:15" s="55" customFormat="1" ht="12.75">
      <c r="B55" s="227"/>
      <c r="C55" s="228" t="s">
        <v>165</v>
      </c>
      <c r="D55" s="225" t="s">
        <v>418</v>
      </c>
      <c r="G55" s="226"/>
      <c r="H55" s="226"/>
      <c r="O55" s="46"/>
    </row>
    <row r="56" spans="2:12" ht="17.25" customHeight="1">
      <c r="B56" s="332" t="s">
        <v>253</v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</row>
    <row r="57" ht="12.75">
      <c r="B57" s="36"/>
    </row>
    <row r="58" spans="2:13" ht="12.75">
      <c r="B58" s="76" t="s">
        <v>130</v>
      </c>
      <c r="D58" s="35" t="s">
        <v>38</v>
      </c>
      <c r="E58" s="35"/>
      <c r="F58" s="232"/>
      <c r="M58" s="233"/>
    </row>
    <row r="59" spans="3:13" ht="12.75">
      <c r="C59" s="39"/>
      <c r="D59" s="35" t="s">
        <v>72</v>
      </c>
      <c r="E59" s="35"/>
      <c r="F59" s="35"/>
      <c r="M59" s="234"/>
    </row>
    <row r="60" spans="3:14" ht="12.75">
      <c r="C60" s="39"/>
      <c r="D60" s="35" t="s">
        <v>73</v>
      </c>
      <c r="E60" s="35"/>
      <c r="F60" s="35"/>
      <c r="M60" s="234"/>
      <c r="N60" s="235"/>
    </row>
    <row r="61" spans="3:14" ht="12.75">
      <c r="C61" s="39"/>
      <c r="D61" s="35" t="s">
        <v>74</v>
      </c>
      <c r="E61" s="35"/>
      <c r="F61" s="35"/>
      <c r="M61" s="234"/>
      <c r="N61" s="235"/>
    </row>
    <row r="62" spans="3:14" ht="12.75">
      <c r="C62" s="39"/>
      <c r="D62" s="35" t="s">
        <v>75</v>
      </c>
      <c r="E62" s="35"/>
      <c r="F62" s="35"/>
      <c r="M62" s="234"/>
      <c r="N62" s="235"/>
    </row>
    <row r="63" spans="3:14" ht="12.75">
      <c r="C63" s="39"/>
      <c r="D63" s="35" t="s">
        <v>76</v>
      </c>
      <c r="E63" s="35"/>
      <c r="F63" s="35"/>
      <c r="M63" s="234"/>
      <c r="N63" s="235"/>
    </row>
    <row r="64" spans="3:14" ht="12.75">
      <c r="C64" s="39"/>
      <c r="D64" s="35" t="s">
        <v>77</v>
      </c>
      <c r="E64" s="35"/>
      <c r="F64" s="232"/>
      <c r="H64" s="55"/>
      <c r="M64" s="234"/>
      <c r="N64" s="235"/>
    </row>
    <row r="65" spans="3:14" ht="12.75">
      <c r="C65" s="39"/>
      <c r="D65" s="35" t="s">
        <v>292</v>
      </c>
      <c r="E65" s="236"/>
      <c r="F65" s="232"/>
      <c r="N65" s="235"/>
    </row>
    <row r="66" spans="3:14" ht="12.75">
      <c r="C66" s="39"/>
      <c r="D66" s="35" t="s">
        <v>277</v>
      </c>
      <c r="E66" s="236"/>
      <c r="F66" s="232"/>
      <c r="I66" s="85"/>
      <c r="N66" s="235"/>
    </row>
    <row r="67" spans="3:14" ht="12.75">
      <c r="C67" s="39"/>
      <c r="D67" s="35" t="s">
        <v>78</v>
      </c>
      <c r="E67" s="35"/>
      <c r="F67" s="35"/>
      <c r="N67" s="235"/>
    </row>
    <row r="68" spans="3:14" ht="12.75">
      <c r="C68" s="39"/>
      <c r="D68" s="35" t="s">
        <v>79</v>
      </c>
      <c r="E68" s="35"/>
      <c r="F68" s="35"/>
      <c r="N68" s="235"/>
    </row>
    <row r="69" spans="3:14" ht="12.75">
      <c r="C69" s="39"/>
      <c r="D69" s="35" t="s">
        <v>80</v>
      </c>
      <c r="E69" s="35"/>
      <c r="F69" s="35"/>
      <c r="N69" s="235"/>
    </row>
    <row r="70" spans="3:14" ht="12.75">
      <c r="C70" s="39"/>
      <c r="D70" s="35" t="s">
        <v>81</v>
      </c>
      <c r="E70" s="35"/>
      <c r="F70" s="35"/>
      <c r="N70" s="235"/>
    </row>
    <row r="71" spans="3:14" ht="12.75">
      <c r="C71" s="39"/>
      <c r="D71" s="35" t="s">
        <v>82</v>
      </c>
      <c r="E71" s="35"/>
      <c r="F71" s="35"/>
      <c r="N71" s="235"/>
    </row>
    <row r="72" spans="3:14" ht="12.75">
      <c r="C72" s="39"/>
      <c r="D72" s="35" t="s">
        <v>83</v>
      </c>
      <c r="E72" s="35"/>
      <c r="F72" s="35"/>
      <c r="N72" s="235"/>
    </row>
    <row r="73" spans="3:14" ht="12.75">
      <c r="C73" s="39"/>
      <c r="D73" s="35" t="s">
        <v>84</v>
      </c>
      <c r="E73" s="35"/>
      <c r="F73" s="35"/>
      <c r="N73" s="235"/>
    </row>
    <row r="74" spans="3:14" ht="12.75">
      <c r="C74" s="39"/>
      <c r="D74" s="35" t="s">
        <v>414</v>
      </c>
      <c r="E74" s="35"/>
      <c r="F74" s="35"/>
      <c r="N74" s="235"/>
    </row>
    <row r="75" spans="3:14" ht="12.75">
      <c r="C75" s="39"/>
      <c r="D75" s="41"/>
      <c r="E75" s="41"/>
      <c r="F75" s="35"/>
      <c r="N75" s="237"/>
    </row>
    <row r="76" spans="2:14" ht="12.75">
      <c r="B76" s="76" t="s">
        <v>266</v>
      </c>
      <c r="C76" s="76"/>
      <c r="D76" s="41" t="s">
        <v>254</v>
      </c>
      <c r="E76" s="41"/>
      <c r="F76" s="35"/>
      <c r="N76" s="237"/>
    </row>
    <row r="77" spans="2:13" ht="12.75">
      <c r="B77" s="76"/>
      <c r="C77" s="76"/>
      <c r="D77" s="238" t="s">
        <v>6</v>
      </c>
      <c r="E77" s="41"/>
      <c r="F77" s="35"/>
      <c r="M77" s="233"/>
    </row>
    <row r="78" spans="2:6" ht="12.75">
      <c r="B78" s="76"/>
      <c r="C78" s="76"/>
      <c r="D78" s="41"/>
      <c r="E78" s="41"/>
      <c r="F78" s="35"/>
    </row>
    <row r="79" spans="2:10" ht="12.75">
      <c r="B79" s="76" t="s">
        <v>129</v>
      </c>
      <c r="C79" s="76"/>
      <c r="D79" s="238" t="s">
        <v>86</v>
      </c>
      <c r="E79" s="41"/>
      <c r="F79" s="35"/>
      <c r="J79" s="233"/>
    </row>
    <row r="80" spans="3:6" ht="12.75">
      <c r="C80" s="39"/>
      <c r="D80" s="41" t="s">
        <v>87</v>
      </c>
      <c r="E80" s="41"/>
      <c r="F80" s="35"/>
    </row>
    <row r="81" spans="3:6" ht="12.75">
      <c r="C81" s="39"/>
      <c r="D81" s="41" t="s">
        <v>88</v>
      </c>
      <c r="E81" s="41"/>
      <c r="F81" s="35"/>
    </row>
    <row r="82" spans="3:6" ht="12.75">
      <c r="C82" s="39"/>
      <c r="D82" s="41" t="s">
        <v>89</v>
      </c>
      <c r="E82" s="41"/>
      <c r="F82" s="35"/>
    </row>
    <row r="83" spans="3:6" ht="12.75">
      <c r="C83" s="39"/>
      <c r="D83" s="41"/>
      <c r="E83" s="41"/>
      <c r="F83" s="35"/>
    </row>
    <row r="84" spans="2:11" ht="30" customHeight="1">
      <c r="B84" s="330" t="s">
        <v>4</v>
      </c>
      <c r="C84" s="330"/>
      <c r="D84" s="330"/>
      <c r="E84" s="330"/>
      <c r="F84" s="330"/>
      <c r="G84" s="330"/>
      <c r="H84" s="330"/>
      <c r="I84" s="330"/>
      <c r="J84" s="330"/>
      <c r="K84" s="330"/>
    </row>
    <row r="85" spans="2:11" ht="16.5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ht="12.75">
      <c r="C86" s="33" t="s">
        <v>399</v>
      </c>
    </row>
    <row r="88" spans="2:11" ht="21" customHeight="1">
      <c r="B88" s="331" t="s">
        <v>382</v>
      </c>
      <c r="C88" s="331"/>
      <c r="D88" s="331"/>
      <c r="E88" s="331"/>
      <c r="F88" s="331"/>
      <c r="G88" s="331"/>
      <c r="H88" s="331"/>
      <c r="I88" s="331"/>
      <c r="J88" s="331"/>
      <c r="K88" s="331"/>
    </row>
    <row r="89" spans="2:11" ht="23.25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3:11" ht="12.75">
      <c r="C90" s="38" t="s">
        <v>381</v>
      </c>
      <c r="D90" s="38"/>
      <c r="E90" s="38"/>
      <c r="F90" s="38"/>
      <c r="G90" s="38"/>
      <c r="H90" s="38"/>
      <c r="I90" s="38"/>
      <c r="J90" s="38"/>
      <c r="K90" s="38"/>
    </row>
    <row r="91" spans="3:11" ht="12.75">
      <c r="C91" s="38"/>
      <c r="D91" s="38"/>
      <c r="E91" s="38"/>
      <c r="F91" s="38"/>
      <c r="G91" s="38"/>
      <c r="H91" s="38"/>
      <c r="I91" s="38"/>
      <c r="J91" s="38"/>
      <c r="K91" s="38"/>
    </row>
    <row r="92" spans="3:11" ht="12.75">
      <c r="C92" s="219" t="s">
        <v>397</v>
      </c>
      <c r="D92" s="34" t="s">
        <v>401</v>
      </c>
      <c r="G92" s="45" t="s">
        <v>398</v>
      </c>
      <c r="H92" s="45" t="s">
        <v>398</v>
      </c>
      <c r="J92" s="220"/>
      <c r="K92" s="220"/>
    </row>
    <row r="93" spans="3:11" ht="12.75">
      <c r="C93" s="42"/>
      <c r="G93" s="45" t="s">
        <v>136</v>
      </c>
      <c r="H93" s="45" t="s">
        <v>137</v>
      </c>
      <c r="J93" s="221"/>
      <c r="K93" s="221"/>
    </row>
    <row r="94" spans="2:7" s="55" customFormat="1" ht="12">
      <c r="B94" s="222"/>
      <c r="G94" s="223"/>
    </row>
    <row r="95" spans="2:15" s="55" customFormat="1" ht="15" customHeight="1">
      <c r="B95" s="222"/>
      <c r="C95" s="224" t="s">
        <v>332</v>
      </c>
      <c r="D95" s="225" t="s">
        <v>152</v>
      </c>
      <c r="E95"/>
      <c r="G95" s="226">
        <v>5</v>
      </c>
      <c r="H95" s="226">
        <v>10</v>
      </c>
      <c r="J95" s="333"/>
      <c r="K95" s="333"/>
      <c r="O95" s="45"/>
    </row>
    <row r="96" spans="3:11" s="55" customFormat="1" ht="12.75">
      <c r="C96" s="224" t="s">
        <v>333</v>
      </c>
      <c r="D96" s="225" t="s">
        <v>3</v>
      </c>
      <c r="E96"/>
      <c r="G96" s="226">
        <v>2</v>
      </c>
      <c r="H96" s="226">
        <v>4</v>
      </c>
      <c r="J96" s="333"/>
      <c r="K96" s="333"/>
    </row>
    <row r="97" spans="2:15" s="55" customFormat="1" ht="13.5" customHeight="1">
      <c r="B97" s="227"/>
      <c r="C97" s="224" t="s">
        <v>41</v>
      </c>
      <c r="D97" s="225" t="s">
        <v>153</v>
      </c>
      <c r="E97"/>
      <c r="G97" s="226">
        <v>11</v>
      </c>
      <c r="H97" s="226">
        <v>20</v>
      </c>
      <c r="J97" s="333"/>
      <c r="K97" s="333"/>
      <c r="O97" s="46"/>
    </row>
    <row r="98" spans="2:15" s="55" customFormat="1" ht="12.75">
      <c r="B98" s="227"/>
      <c r="C98" s="228" t="s">
        <v>165</v>
      </c>
      <c r="D98" s="225" t="s">
        <v>154</v>
      </c>
      <c r="G98" s="226">
        <v>7</v>
      </c>
      <c r="H98" s="226">
        <v>12</v>
      </c>
      <c r="O98" s="46"/>
    </row>
    <row r="99" spans="3:4" ht="12.75">
      <c r="C99" s="41"/>
      <c r="D99" s="35"/>
    </row>
    <row r="100" spans="2:11" ht="16.5" customHeight="1"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2:11" ht="12.75"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3" spans="2:11" ht="18">
      <c r="B103" s="53" t="s">
        <v>163</v>
      </c>
      <c r="C103" s="53" t="s">
        <v>164</v>
      </c>
      <c r="D103" s="48"/>
      <c r="E103" s="48"/>
      <c r="F103" s="48"/>
      <c r="G103" s="48"/>
      <c r="H103" s="48"/>
      <c r="I103" s="48"/>
      <c r="J103" s="48"/>
      <c r="K103" s="48"/>
    </row>
    <row r="104" ht="12.75">
      <c r="B104" s="31"/>
    </row>
    <row r="105" ht="12.75">
      <c r="B105" s="31" t="s">
        <v>383</v>
      </c>
    </row>
    <row r="106" ht="12.75">
      <c r="B106" s="31"/>
    </row>
    <row r="107" ht="12.75">
      <c r="B107" s="31" t="s">
        <v>138</v>
      </c>
    </row>
    <row r="108" ht="12.75">
      <c r="B108" s="31"/>
    </row>
    <row r="109" spans="2:3" ht="12.75">
      <c r="B109"/>
      <c r="C109" s="31" t="s">
        <v>386</v>
      </c>
    </row>
    <row r="110" spans="2:3" ht="12.75">
      <c r="B110"/>
      <c r="C110" s="31" t="s">
        <v>139</v>
      </c>
    </row>
    <row r="111" ht="12.75">
      <c r="B111" s="31"/>
    </row>
    <row r="112" ht="12.75">
      <c r="C112" s="31" t="s">
        <v>140</v>
      </c>
    </row>
    <row r="113" ht="12.75">
      <c r="C113" s="31"/>
    </row>
    <row r="114" ht="12.75">
      <c r="B114" s="31" t="s">
        <v>141</v>
      </c>
    </row>
    <row r="115" spans="2:3" ht="12.75">
      <c r="B115"/>
      <c r="C115" s="31" t="s">
        <v>384</v>
      </c>
    </row>
    <row r="116" spans="2:3" ht="12.75">
      <c r="B116"/>
      <c r="C116" s="31" t="s">
        <v>385</v>
      </c>
    </row>
    <row r="117" ht="12.75">
      <c r="B117" s="31"/>
    </row>
    <row r="118" ht="12.75">
      <c r="B118" s="31" t="s">
        <v>142</v>
      </c>
    </row>
    <row r="119" ht="12.75">
      <c r="B119" s="31"/>
    </row>
    <row r="120" spans="2:3" ht="12.75">
      <c r="B120"/>
      <c r="C120" s="32" t="s">
        <v>5</v>
      </c>
    </row>
    <row r="121" ht="12">
      <c r="B121"/>
    </row>
    <row r="122" spans="2:6" ht="12.75">
      <c r="B122"/>
      <c r="C122" s="32" t="s">
        <v>387</v>
      </c>
      <c r="F122" s="31"/>
    </row>
    <row r="123" spans="2:6" ht="12.75">
      <c r="B123"/>
      <c r="C123" s="31" t="s">
        <v>384</v>
      </c>
      <c r="F123" s="31"/>
    </row>
    <row r="124" spans="2:6" ht="12.75">
      <c r="B124"/>
      <c r="C124" s="31" t="s">
        <v>385</v>
      </c>
      <c r="F124" s="31"/>
    </row>
    <row r="125" spans="2:6" ht="12.75">
      <c r="B125"/>
      <c r="C125" s="31"/>
      <c r="F125" s="31"/>
    </row>
    <row r="126" spans="2:12" ht="12.75">
      <c r="B126"/>
      <c r="C126" s="31"/>
      <c r="L126" s="229"/>
    </row>
    <row r="127" spans="2:12" ht="30" customHeight="1">
      <c r="B127" s="331" t="s">
        <v>143</v>
      </c>
      <c r="C127" s="331"/>
      <c r="D127" s="331"/>
      <c r="E127" s="331"/>
      <c r="F127" s="331"/>
      <c r="G127" s="331"/>
      <c r="H127" s="331"/>
      <c r="I127" s="331"/>
      <c r="J127" s="331"/>
      <c r="K127" s="331"/>
      <c r="L127" s="37"/>
    </row>
    <row r="128" spans="3:4" ht="12.75">
      <c r="C128" s="33"/>
      <c r="D128" s="33"/>
    </row>
  </sheetData>
  <sheetProtection password="CE28" sheet="1" objects="1" scenarios="1"/>
  <mergeCells count="25">
    <mergeCell ref="B51:K51"/>
    <mergeCell ref="B27:K27"/>
    <mergeCell ref="B29:K29"/>
    <mergeCell ref="B31:K31"/>
    <mergeCell ref="B3:K3"/>
    <mergeCell ref="B4:K4"/>
    <mergeCell ref="B18:K18"/>
    <mergeCell ref="B23:K23"/>
    <mergeCell ref="B6:K6"/>
    <mergeCell ref="J95:K95"/>
    <mergeCell ref="J96:K96"/>
    <mergeCell ref="B127:K127"/>
    <mergeCell ref="B35:K35"/>
    <mergeCell ref="B40:K40"/>
    <mergeCell ref="B39:K39"/>
    <mergeCell ref="B46:K46"/>
    <mergeCell ref="B42:K42"/>
    <mergeCell ref="B49:K49"/>
    <mergeCell ref="J97:K97"/>
    <mergeCell ref="B84:K84"/>
    <mergeCell ref="B88:K88"/>
    <mergeCell ref="B56:L56"/>
    <mergeCell ref="J52:K52"/>
    <mergeCell ref="J53:K53"/>
    <mergeCell ref="J54:K54"/>
  </mergeCells>
  <printOptions/>
  <pageMargins left="0.7874015748031497" right="0.7874015748031497" top="0.7874015748031497" bottom="0.7874015748031497" header="0" footer="0"/>
  <pageSetup horizontalDpi="600" verticalDpi="600" orientation="portrait" paperSize="9" scale="70" r:id="rId2"/>
  <headerFooter alignWithMargins="0">
    <oddFooter>&amp;L&amp;F / 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7"/>
  <sheetViews>
    <sheetView showGridLines="0" showZeros="0"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3" sqref="H3"/>
    </sheetView>
  </sheetViews>
  <sheetFormatPr defaultColWidth="10.8515625" defaultRowHeight="12"/>
  <cols>
    <col min="1" max="1" width="3.7109375" style="58" customWidth="1"/>
    <col min="2" max="2" width="16.140625" style="56" customWidth="1"/>
    <col min="3" max="3" width="19.28125" style="56" customWidth="1"/>
    <col min="4" max="4" width="19.8515625" style="56" customWidth="1"/>
    <col min="5" max="5" width="6.00390625" style="5" bestFit="1" customWidth="1"/>
    <col min="6" max="6" width="9.421875" style="4" customWidth="1"/>
    <col min="7" max="7" width="14.421875" style="101" customWidth="1"/>
    <col min="8" max="8" width="20.28125" style="56" bestFit="1" customWidth="1"/>
    <col min="9" max="9" width="13.00390625" style="63" hidden="1" customWidth="1"/>
    <col min="10" max="10" width="19.00390625" style="70" customWidth="1"/>
    <col min="11" max="11" width="21.140625" style="56" customWidth="1"/>
    <col min="12" max="12" width="19.140625" style="56" customWidth="1"/>
    <col min="13" max="13" width="37.140625" style="142" customWidth="1"/>
    <col min="14" max="14" width="7.7109375" style="151" customWidth="1"/>
    <col min="15" max="15" width="16.8515625" style="158" bestFit="1" customWidth="1"/>
    <col min="16" max="16" width="6.28125" style="130" bestFit="1" customWidth="1"/>
    <col min="17" max="17" width="15.7109375" style="130" customWidth="1"/>
    <col min="18" max="18" width="14.140625" style="158" bestFit="1" customWidth="1"/>
    <col min="19" max="19" width="18.8515625" style="61" customWidth="1"/>
    <col min="20" max="20" width="9.8515625" style="289" customWidth="1"/>
    <col min="21" max="21" width="9.8515625" style="66" customWidth="1"/>
    <col min="22" max="22" width="12.8515625" style="121" customWidth="1"/>
    <col min="23" max="23" width="12.140625" style="102" bestFit="1" customWidth="1"/>
    <col min="24" max="24" width="14.421875" style="57" customWidth="1"/>
    <col min="25" max="25" width="14.421875" style="102" hidden="1" customWidth="1"/>
    <col min="26" max="16384" width="10.8515625" style="57" customWidth="1"/>
  </cols>
  <sheetData>
    <row r="1" spans="1:25" s="12" customFormat="1" ht="12">
      <c r="A1" s="172"/>
      <c r="B1" s="200"/>
      <c r="C1" s="200"/>
      <c r="D1" s="201"/>
      <c r="E1" s="200"/>
      <c r="F1" s="202"/>
      <c r="G1" s="11"/>
      <c r="H1" s="203"/>
      <c r="I1" s="73"/>
      <c r="J1" s="106"/>
      <c r="K1" s="200"/>
      <c r="L1" s="200"/>
      <c r="M1" s="204"/>
      <c r="N1" s="147"/>
      <c r="P1" s="14"/>
      <c r="Q1" s="14"/>
      <c r="S1" s="68"/>
      <c r="T1" s="279"/>
      <c r="U1" s="279"/>
      <c r="V1" s="118"/>
      <c r="W1" s="15"/>
      <c r="Y1" s="15"/>
    </row>
    <row r="2" spans="1:25" s="12" customFormat="1" ht="18">
      <c r="A2" s="172"/>
      <c r="B2" s="243" t="s">
        <v>329</v>
      </c>
      <c r="C2" s="200"/>
      <c r="D2" s="201"/>
      <c r="E2" s="200"/>
      <c r="F2" s="202"/>
      <c r="G2" s="11"/>
      <c r="H2" s="203"/>
      <c r="I2" s="73"/>
      <c r="J2" s="106"/>
      <c r="K2" s="200"/>
      <c r="L2" s="200"/>
      <c r="M2" s="204"/>
      <c r="N2" s="147"/>
      <c r="P2" s="14"/>
      <c r="Q2" s="14"/>
      <c r="S2" s="68"/>
      <c r="T2" s="279"/>
      <c r="U2" s="279"/>
      <c r="V2" s="118"/>
      <c r="W2" s="15"/>
      <c r="Y2" s="15"/>
    </row>
    <row r="3" spans="1:25" s="12" customFormat="1" ht="14.25">
      <c r="A3" s="172"/>
      <c r="B3" s="244" t="s">
        <v>247</v>
      </c>
      <c r="C3" s="200"/>
      <c r="D3" s="201"/>
      <c r="E3" s="200"/>
      <c r="F3" s="202"/>
      <c r="G3" s="11"/>
      <c r="H3" s="203"/>
      <c r="I3" s="73"/>
      <c r="J3" s="106"/>
      <c r="K3" s="200"/>
      <c r="L3" s="200"/>
      <c r="M3" s="204"/>
      <c r="N3" s="147"/>
      <c r="P3" s="14"/>
      <c r="Q3" s="14"/>
      <c r="S3" s="68"/>
      <c r="T3" s="279"/>
      <c r="U3" s="279"/>
      <c r="V3" s="118"/>
      <c r="W3" s="15"/>
      <c r="Y3" s="15"/>
    </row>
    <row r="4" spans="1:25" s="12" customFormat="1" ht="12">
      <c r="A4" s="172"/>
      <c r="B4" s="200"/>
      <c r="C4" s="200"/>
      <c r="D4" s="201"/>
      <c r="E4" s="200"/>
      <c r="F4" s="202"/>
      <c r="G4" s="11"/>
      <c r="H4" s="205"/>
      <c r="I4" s="73"/>
      <c r="J4" s="106"/>
      <c r="K4" s="200"/>
      <c r="L4" s="200"/>
      <c r="M4" s="204"/>
      <c r="N4" s="147"/>
      <c r="P4" s="14"/>
      <c r="Q4" s="14"/>
      <c r="S4" s="68"/>
      <c r="T4" s="279"/>
      <c r="U4" s="279"/>
      <c r="V4" s="118"/>
      <c r="W4" s="15"/>
      <c r="Y4" s="15"/>
    </row>
    <row r="5" spans="1:25" s="23" customFormat="1" ht="15">
      <c r="A5" s="173"/>
      <c r="B5" s="206"/>
      <c r="C5" s="207"/>
      <c r="D5" s="208"/>
      <c r="E5" s="207"/>
      <c r="F5" s="209"/>
      <c r="G5" s="20"/>
      <c r="H5" s="210"/>
      <c r="I5" s="74"/>
      <c r="J5" s="107"/>
      <c r="K5" s="207"/>
      <c r="L5" s="207"/>
      <c r="M5" s="211"/>
      <c r="N5" s="148"/>
      <c r="P5" s="30"/>
      <c r="Q5" s="30"/>
      <c r="S5" s="64"/>
      <c r="T5" s="280"/>
      <c r="U5" s="280"/>
      <c r="V5" s="119"/>
      <c r="W5" s="20"/>
      <c r="Y5" s="20"/>
    </row>
    <row r="6" spans="1:25" s="87" customFormat="1" ht="11.25">
      <c r="A6" s="174"/>
      <c r="B6" s="212"/>
      <c r="C6" s="212"/>
      <c r="D6" s="213"/>
      <c r="E6" s="212"/>
      <c r="F6" s="214"/>
      <c r="G6" s="86"/>
      <c r="H6" s="215"/>
      <c r="I6" s="92"/>
      <c r="J6" s="105"/>
      <c r="K6" s="105"/>
      <c r="L6" s="212"/>
      <c r="M6" s="216"/>
      <c r="N6" s="149"/>
      <c r="P6" s="88"/>
      <c r="Q6" s="88"/>
      <c r="S6" s="89"/>
      <c r="T6" s="281"/>
      <c r="U6" s="281"/>
      <c r="V6" s="122"/>
      <c r="W6" s="90"/>
      <c r="Y6" s="90"/>
    </row>
    <row r="7" spans="1:25" s="259" customFormat="1" ht="22.5">
      <c r="A7" s="245" t="s">
        <v>131</v>
      </c>
      <c r="B7" s="246" t="s">
        <v>132</v>
      </c>
      <c r="C7" s="246" t="s">
        <v>133</v>
      </c>
      <c r="D7" s="247" t="s">
        <v>255</v>
      </c>
      <c r="E7" s="248" t="s">
        <v>256</v>
      </c>
      <c r="F7" s="249" t="s">
        <v>257</v>
      </c>
      <c r="G7" s="250" t="s">
        <v>258</v>
      </c>
      <c r="H7" s="246" t="s">
        <v>57</v>
      </c>
      <c r="I7" s="245" t="s">
        <v>160</v>
      </c>
      <c r="J7" s="251" t="s">
        <v>410</v>
      </c>
      <c r="K7" s="246" t="s">
        <v>259</v>
      </c>
      <c r="L7" s="246" t="s">
        <v>260</v>
      </c>
      <c r="M7" s="246" t="s">
        <v>331</v>
      </c>
      <c r="N7" s="252" t="s">
        <v>338</v>
      </c>
      <c r="O7" s="253" t="s">
        <v>330</v>
      </c>
      <c r="P7" s="252" t="s">
        <v>262</v>
      </c>
      <c r="Q7" s="252" t="s">
        <v>263</v>
      </c>
      <c r="R7" s="253" t="s">
        <v>158</v>
      </c>
      <c r="S7" s="245" t="s">
        <v>408</v>
      </c>
      <c r="T7" s="291" t="s">
        <v>406</v>
      </c>
      <c r="U7" s="291" t="s">
        <v>405</v>
      </c>
      <c r="V7" s="254" t="s">
        <v>62</v>
      </c>
      <c r="W7" s="249" t="s">
        <v>402</v>
      </c>
      <c r="X7" s="258" t="s">
        <v>159</v>
      </c>
      <c r="Y7" s="249" t="s">
        <v>42</v>
      </c>
    </row>
    <row r="8" spans="1:25" s="98" customFormat="1" ht="12">
      <c r="A8" s="175">
        <v>1</v>
      </c>
      <c r="B8" s="185"/>
      <c r="C8" s="185"/>
      <c r="D8" s="178"/>
      <c r="E8" s="190"/>
      <c r="F8" s="191"/>
      <c r="G8" s="192"/>
      <c r="H8" s="185"/>
      <c r="I8" s="193">
        <f>IF($H8="","",VLOOKUP($H8,$H$118:$L$249,2,FALSE))</f>
      </c>
      <c r="J8" s="194">
        <f>IF($H8="","",VLOOKUP($H8,$H$118:$L$249,3,FALSE))</f>
      </c>
      <c r="K8" s="194">
        <f>IF($H8="","",VLOOKUP($H8,$H$118:$L$249,4,FALSE))</f>
      </c>
      <c r="L8" s="194">
        <f>IF($H8="","",VLOOKUP($H8,$H$118:$L$249,5,FALSE))</f>
      </c>
      <c r="M8" s="185"/>
      <c r="N8" s="230"/>
      <c r="O8" s="231"/>
      <c r="P8" s="230"/>
      <c r="Q8" s="191"/>
      <c r="R8" s="195"/>
      <c r="S8" s="69">
        <f aca="true" t="shared" si="0" ref="S8:S73">IF($P8&lt;&gt;"",IF($Q8&lt;&gt;"",IF(ISNA($T8),"Error Tipo o Cat.",IF($R8&lt;&gt;"",IF(AND($R8&gt;=$T8,$R8&lt;=$U8),"","Fecha errónea"),"")),""),"")</f>
      </c>
      <c r="T8" s="292">
        <f>IF(OR($P8="",$Q8=""),"",IF($P8="PF",VLOOKUP($Q8,$Q$118:$S$161,3,FALSE),IF($P8="PI",VLOOKUP($Q8,$Q$162:$S$172,3,FALSE),IF($P8="PRF",VLOOKUP($Q8,$Q$173:$S$174,3,FALSE),VLOOKUP($Q8,$Q$175:$S$176,3,FALSE)))))</f>
      </c>
      <c r="U8" s="292">
        <f aca="true" t="shared" si="1" ref="U8:U71">IF(OR($P8="",$Q8=""),"",IF($P8="PF",VLOOKUP($Q8,$Q$118:$T$161,4,FALSE),IF($P8="PI",VLOOKUP($Q8,$Q$162:$T$172,4,FALSE),IF($P8="PRF",VLOOKUP($Q8,$Q$173:$T$174,4,FALSE),VLOOKUP($Q8,$Q$175:$T$176,4,FALSE)))))</f>
      </c>
      <c r="V8" s="196">
        <f>IF(ISERROR(VLOOKUP(CONCATENATE($P8,$N8),$V$118:$W$125,2,FALSE)),"",(VLOOKUP(CONCATENATE($P8,$N8),$V$118:$W$125,2,FALSE)))</f>
      </c>
      <c r="W8" s="93"/>
      <c r="X8" s="128"/>
      <c r="Y8" s="93"/>
    </row>
    <row r="9" spans="1:25" s="98" customFormat="1" ht="12">
      <c r="A9" s="175">
        <v>2</v>
      </c>
      <c r="B9" s="94"/>
      <c r="C9" s="94"/>
      <c r="D9" s="115"/>
      <c r="E9" s="190"/>
      <c r="F9" s="95"/>
      <c r="G9" s="96"/>
      <c r="H9" s="185"/>
      <c r="I9" s="193">
        <f>IF($H9="","",VLOOKUP($H9,$H$118:$L$249,2,FALSE))</f>
      </c>
      <c r="J9" s="194">
        <f>IF($H9="","",VLOOKUP($H9,$H$118:$L$249,3,FALSE))</f>
      </c>
      <c r="K9" s="194">
        <f>IF($H9="","",VLOOKUP($H9,$H$118:$L$249,4,FALSE))</f>
      </c>
      <c r="L9" s="194">
        <f>IF($H9="","",VLOOKUP($H9,$H$118:$L$249,5,FALSE))</f>
      </c>
      <c r="M9" s="94"/>
      <c r="N9" s="230"/>
      <c r="O9" s="231"/>
      <c r="P9" s="230"/>
      <c r="Q9" s="95"/>
      <c r="R9" s="97"/>
      <c r="S9" s="69">
        <f t="shared" si="0"/>
      </c>
      <c r="T9" s="292">
        <f aca="true" t="shared" si="2" ref="T9:T72">IF(OR($P9="",$Q9=""),"",IF($P9="PF",VLOOKUP($Q9,$Q$118:$S$161,3,FALSE),IF($P9="PI",VLOOKUP($Q9,$Q$162:$S$172,3,FALSE),IF($P9="PRF",VLOOKUP($Q9,$Q$173:$S$174,3,FALSE),VLOOKUP($Q9,$Q$175:$S$176,3,FALSE)))))</f>
      </c>
      <c r="U9" s="292">
        <f t="shared" si="1"/>
      </c>
      <c r="V9" s="196">
        <f>IF(ISERROR(VLOOKUP(CONCATENATE($P9,$N9),$V$118:$W$125,2,FALSE)),"",(VLOOKUP(CONCATENATE($P9,$N9),$V$118:$W$125,2,FALSE)))</f>
      </c>
      <c r="W9" s="93"/>
      <c r="X9" s="128"/>
      <c r="Y9" s="93"/>
    </row>
    <row r="10" spans="1:25" s="98" customFormat="1" ht="12">
      <c r="A10" s="175">
        <v>3</v>
      </c>
      <c r="B10" s="94"/>
      <c r="C10" s="94"/>
      <c r="D10" s="115"/>
      <c r="E10" s="190"/>
      <c r="F10" s="95"/>
      <c r="G10" s="96"/>
      <c r="H10" s="185"/>
      <c r="I10" s="193">
        <f aca="true" t="shared" si="3" ref="I10:I73">IF($H10="","",VLOOKUP($H10,$H$118:$L$249,2,FALSE))</f>
      </c>
      <c r="J10" s="194">
        <f aca="true" t="shared" si="4" ref="J10:J73">IF($H10="","",VLOOKUP($H10,$H$118:$L$249,3,FALSE))</f>
      </c>
      <c r="K10" s="194">
        <f aca="true" t="shared" si="5" ref="K10:K73">IF($H10="","",VLOOKUP($H10,$H$118:$L$249,4,FALSE))</f>
      </c>
      <c r="L10" s="194">
        <f aca="true" t="shared" si="6" ref="L10:L73">IF($H10="","",VLOOKUP($H10,$H$118:$L$249,5,FALSE))</f>
      </c>
      <c r="M10" s="94"/>
      <c r="N10" s="230"/>
      <c r="O10" s="231"/>
      <c r="P10" s="230"/>
      <c r="Q10" s="95"/>
      <c r="R10" s="97"/>
      <c r="S10" s="69">
        <f t="shared" si="0"/>
      </c>
      <c r="T10" s="292">
        <f t="shared" si="2"/>
      </c>
      <c r="U10" s="292">
        <f t="shared" si="1"/>
      </c>
      <c r="V10" s="196">
        <f aca="true" t="shared" si="7" ref="V10:V39">IF(ISERROR(VLOOKUP(CONCATENATE($P10,$N10),$V$118:$W$125,2,FALSE)),"",(VLOOKUP(CONCATENATE($P10,$N10),$V$118:$W$125,2,FALSE)))</f>
      </c>
      <c r="W10" s="93"/>
      <c r="X10" s="128"/>
      <c r="Y10" s="93"/>
    </row>
    <row r="11" spans="1:25" s="98" customFormat="1" ht="12">
      <c r="A11" s="175">
        <v>4</v>
      </c>
      <c r="B11" s="94"/>
      <c r="C11" s="94"/>
      <c r="D11" s="115"/>
      <c r="E11" s="190"/>
      <c r="F11" s="95"/>
      <c r="G11" s="96"/>
      <c r="H11" s="185"/>
      <c r="I11" s="193">
        <f t="shared" si="3"/>
      </c>
      <c r="J11" s="194">
        <f t="shared" si="4"/>
      </c>
      <c r="K11" s="194">
        <f t="shared" si="5"/>
      </c>
      <c r="L11" s="194">
        <f t="shared" si="6"/>
      </c>
      <c r="M11" s="94"/>
      <c r="N11" s="230"/>
      <c r="O11" s="231"/>
      <c r="P11" s="230"/>
      <c r="Q11" s="95"/>
      <c r="R11" s="97"/>
      <c r="S11" s="69">
        <f t="shared" si="0"/>
      </c>
      <c r="T11" s="292">
        <f t="shared" si="2"/>
      </c>
      <c r="U11" s="292">
        <f t="shared" si="1"/>
      </c>
      <c r="V11" s="196">
        <f t="shared" si="7"/>
      </c>
      <c r="W11" s="93"/>
      <c r="X11" s="128"/>
      <c r="Y11" s="93"/>
    </row>
    <row r="12" spans="1:25" s="98" customFormat="1" ht="12">
      <c r="A12" s="175">
        <v>5</v>
      </c>
      <c r="B12" s="94"/>
      <c r="C12" s="94"/>
      <c r="D12" s="115"/>
      <c r="E12" s="190"/>
      <c r="F12" s="95"/>
      <c r="G12" s="96"/>
      <c r="H12" s="185"/>
      <c r="I12" s="193">
        <f t="shared" si="3"/>
      </c>
      <c r="J12" s="194">
        <f t="shared" si="4"/>
      </c>
      <c r="K12" s="194">
        <f t="shared" si="5"/>
      </c>
      <c r="L12" s="194">
        <f t="shared" si="6"/>
      </c>
      <c r="M12" s="94"/>
      <c r="N12" s="230"/>
      <c r="O12" s="231"/>
      <c r="P12" s="230"/>
      <c r="Q12" s="95"/>
      <c r="R12" s="97"/>
      <c r="S12" s="69">
        <f t="shared" si="0"/>
      </c>
      <c r="T12" s="292">
        <f t="shared" si="2"/>
      </c>
      <c r="U12" s="292">
        <f t="shared" si="1"/>
      </c>
      <c r="V12" s="196">
        <f t="shared" si="7"/>
      </c>
      <c r="W12" s="93"/>
      <c r="X12" s="128"/>
      <c r="Y12" s="93"/>
    </row>
    <row r="13" spans="1:25" s="98" customFormat="1" ht="12">
      <c r="A13" s="175">
        <v>6</v>
      </c>
      <c r="B13" s="94"/>
      <c r="C13" s="94"/>
      <c r="D13" s="115"/>
      <c r="E13" s="190"/>
      <c r="F13" s="95"/>
      <c r="G13" s="96"/>
      <c r="H13" s="185"/>
      <c r="I13" s="193">
        <f t="shared" si="3"/>
      </c>
      <c r="J13" s="194">
        <f t="shared" si="4"/>
      </c>
      <c r="K13" s="194">
        <f t="shared" si="5"/>
      </c>
      <c r="L13" s="194">
        <f t="shared" si="6"/>
      </c>
      <c r="M13" s="94"/>
      <c r="N13" s="230"/>
      <c r="O13" s="231"/>
      <c r="P13" s="230"/>
      <c r="Q13" s="311"/>
      <c r="R13" s="97"/>
      <c r="S13" s="69">
        <f t="shared" si="0"/>
      </c>
      <c r="T13" s="292">
        <f t="shared" si="2"/>
      </c>
      <c r="U13" s="292">
        <f t="shared" si="1"/>
      </c>
      <c r="V13" s="196">
        <f t="shared" si="7"/>
      </c>
      <c r="W13" s="93"/>
      <c r="X13" s="128"/>
      <c r="Y13" s="93"/>
    </row>
    <row r="14" spans="1:25" s="98" customFormat="1" ht="12">
      <c r="A14" s="175">
        <v>7</v>
      </c>
      <c r="B14" s="94"/>
      <c r="C14" s="94"/>
      <c r="D14" s="115"/>
      <c r="E14" s="190"/>
      <c r="F14" s="95"/>
      <c r="G14" s="96"/>
      <c r="H14" s="185"/>
      <c r="I14" s="193">
        <f t="shared" si="3"/>
      </c>
      <c r="J14" s="194">
        <f t="shared" si="4"/>
      </c>
      <c r="K14" s="194">
        <f t="shared" si="5"/>
      </c>
      <c r="L14" s="194">
        <f t="shared" si="6"/>
      </c>
      <c r="M14" s="94"/>
      <c r="N14" s="230"/>
      <c r="O14" s="231"/>
      <c r="P14" s="230"/>
      <c r="Q14" s="95"/>
      <c r="R14" s="97"/>
      <c r="S14" s="69">
        <f t="shared" si="0"/>
      </c>
      <c r="T14" s="292">
        <f t="shared" si="2"/>
      </c>
      <c r="U14" s="292">
        <f t="shared" si="1"/>
      </c>
      <c r="V14" s="196">
        <f t="shared" si="7"/>
      </c>
      <c r="W14" s="93"/>
      <c r="X14" s="128"/>
      <c r="Y14" s="93"/>
    </row>
    <row r="15" spans="1:25" s="98" customFormat="1" ht="12">
      <c r="A15" s="175">
        <v>8</v>
      </c>
      <c r="B15" s="94"/>
      <c r="C15" s="94"/>
      <c r="D15" s="115"/>
      <c r="E15" s="190"/>
      <c r="F15" s="95"/>
      <c r="G15" s="96"/>
      <c r="H15" s="185"/>
      <c r="I15" s="193">
        <f t="shared" si="3"/>
      </c>
      <c r="J15" s="194">
        <f t="shared" si="4"/>
      </c>
      <c r="K15" s="194">
        <f t="shared" si="5"/>
      </c>
      <c r="L15" s="194">
        <f t="shared" si="6"/>
      </c>
      <c r="M15" s="94"/>
      <c r="N15" s="230"/>
      <c r="O15" s="231"/>
      <c r="P15" s="230"/>
      <c r="Q15" s="95"/>
      <c r="R15" s="97"/>
      <c r="S15" s="69">
        <f t="shared" si="0"/>
      </c>
      <c r="T15" s="292">
        <f t="shared" si="2"/>
      </c>
      <c r="U15" s="292">
        <f t="shared" si="1"/>
      </c>
      <c r="V15" s="196">
        <f t="shared" si="7"/>
      </c>
      <c r="W15" s="93"/>
      <c r="X15" s="128"/>
      <c r="Y15" s="93"/>
    </row>
    <row r="16" spans="1:25" s="98" customFormat="1" ht="12">
      <c r="A16" s="175">
        <v>9</v>
      </c>
      <c r="B16" s="94"/>
      <c r="C16" s="94"/>
      <c r="D16" s="115"/>
      <c r="E16" s="190"/>
      <c r="F16" s="95"/>
      <c r="G16" s="96"/>
      <c r="H16" s="185"/>
      <c r="I16" s="193">
        <f t="shared" si="3"/>
      </c>
      <c r="J16" s="194">
        <f t="shared" si="4"/>
      </c>
      <c r="K16" s="194">
        <f t="shared" si="5"/>
      </c>
      <c r="L16" s="194">
        <f t="shared" si="6"/>
      </c>
      <c r="M16" s="94"/>
      <c r="N16" s="230"/>
      <c r="O16" s="231"/>
      <c r="P16" s="230"/>
      <c r="Q16" s="95"/>
      <c r="R16" s="97"/>
      <c r="S16" s="69">
        <f t="shared" si="0"/>
      </c>
      <c r="T16" s="292">
        <f t="shared" si="2"/>
      </c>
      <c r="U16" s="292">
        <f t="shared" si="1"/>
      </c>
      <c r="V16" s="196">
        <f t="shared" si="7"/>
      </c>
      <c r="W16" s="93"/>
      <c r="X16" s="128"/>
      <c r="Y16" s="93"/>
    </row>
    <row r="17" spans="1:25" s="98" customFormat="1" ht="12">
      <c r="A17" s="175">
        <v>10</v>
      </c>
      <c r="B17" s="94"/>
      <c r="C17" s="94"/>
      <c r="D17" s="115"/>
      <c r="E17" s="190"/>
      <c r="F17" s="95"/>
      <c r="G17" s="96"/>
      <c r="H17" s="185"/>
      <c r="I17" s="193">
        <f t="shared" si="3"/>
      </c>
      <c r="J17" s="194">
        <f t="shared" si="4"/>
      </c>
      <c r="K17" s="194">
        <f t="shared" si="5"/>
      </c>
      <c r="L17" s="194">
        <f t="shared" si="6"/>
      </c>
      <c r="M17" s="94"/>
      <c r="N17" s="230"/>
      <c r="O17" s="231"/>
      <c r="P17" s="230"/>
      <c r="Q17" s="95"/>
      <c r="R17" s="97"/>
      <c r="S17" s="69">
        <f t="shared" si="0"/>
      </c>
      <c r="T17" s="292">
        <f t="shared" si="2"/>
      </c>
      <c r="U17" s="292">
        <f t="shared" si="1"/>
      </c>
      <c r="V17" s="196">
        <f t="shared" si="7"/>
      </c>
      <c r="W17" s="93"/>
      <c r="X17" s="128"/>
      <c r="Y17" s="93"/>
    </row>
    <row r="18" spans="1:25" s="98" customFormat="1" ht="12">
      <c r="A18" s="175">
        <v>11</v>
      </c>
      <c r="B18" s="94"/>
      <c r="C18" s="94"/>
      <c r="D18" s="115"/>
      <c r="E18" s="190"/>
      <c r="F18" s="95"/>
      <c r="G18" s="96"/>
      <c r="H18" s="185"/>
      <c r="I18" s="193">
        <f t="shared" si="3"/>
      </c>
      <c r="J18" s="194">
        <f t="shared" si="4"/>
      </c>
      <c r="K18" s="194">
        <f t="shared" si="5"/>
      </c>
      <c r="L18" s="194">
        <f t="shared" si="6"/>
      </c>
      <c r="M18" s="94"/>
      <c r="N18" s="230"/>
      <c r="O18" s="231"/>
      <c r="P18" s="230"/>
      <c r="Q18" s="95"/>
      <c r="R18" s="97"/>
      <c r="S18" s="69">
        <f t="shared" si="0"/>
      </c>
      <c r="T18" s="292">
        <f t="shared" si="2"/>
      </c>
      <c r="U18" s="292">
        <f t="shared" si="1"/>
      </c>
      <c r="V18" s="196">
        <f t="shared" si="7"/>
      </c>
      <c r="W18" s="93"/>
      <c r="X18" s="128"/>
      <c r="Y18" s="93"/>
    </row>
    <row r="19" spans="1:25" s="98" customFormat="1" ht="12">
      <c r="A19" s="175">
        <v>12</v>
      </c>
      <c r="B19" s="94"/>
      <c r="C19" s="94"/>
      <c r="D19" s="115"/>
      <c r="E19" s="190"/>
      <c r="F19" s="95"/>
      <c r="G19" s="96"/>
      <c r="H19" s="185"/>
      <c r="I19" s="193">
        <f t="shared" si="3"/>
      </c>
      <c r="J19" s="194">
        <f t="shared" si="4"/>
      </c>
      <c r="K19" s="194">
        <f t="shared" si="5"/>
      </c>
      <c r="L19" s="194">
        <f t="shared" si="6"/>
      </c>
      <c r="M19" s="94"/>
      <c r="N19" s="230"/>
      <c r="O19" s="231"/>
      <c r="P19" s="230"/>
      <c r="Q19" s="95"/>
      <c r="R19" s="97"/>
      <c r="S19" s="69">
        <f t="shared" si="0"/>
      </c>
      <c r="T19" s="292">
        <f t="shared" si="2"/>
      </c>
      <c r="U19" s="292">
        <f t="shared" si="1"/>
      </c>
      <c r="V19" s="196">
        <f t="shared" si="7"/>
      </c>
      <c r="W19" s="93"/>
      <c r="X19" s="128"/>
      <c r="Y19" s="93"/>
    </row>
    <row r="20" spans="1:25" s="98" customFormat="1" ht="12">
      <c r="A20" s="175">
        <v>13</v>
      </c>
      <c r="B20" s="94"/>
      <c r="C20" s="94"/>
      <c r="D20" s="115"/>
      <c r="E20" s="190"/>
      <c r="F20" s="95"/>
      <c r="G20" s="96"/>
      <c r="H20" s="185"/>
      <c r="I20" s="193">
        <f t="shared" si="3"/>
      </c>
      <c r="J20" s="194">
        <f t="shared" si="4"/>
      </c>
      <c r="K20" s="194">
        <f t="shared" si="5"/>
      </c>
      <c r="L20" s="194">
        <f t="shared" si="6"/>
      </c>
      <c r="M20" s="94"/>
      <c r="N20" s="230"/>
      <c r="O20" s="231"/>
      <c r="P20" s="230"/>
      <c r="Q20" s="95"/>
      <c r="R20" s="97"/>
      <c r="S20" s="69">
        <f t="shared" si="0"/>
      </c>
      <c r="T20" s="292">
        <f t="shared" si="2"/>
      </c>
      <c r="U20" s="292">
        <f t="shared" si="1"/>
      </c>
      <c r="V20" s="196">
        <f t="shared" si="7"/>
      </c>
      <c r="W20" s="93"/>
      <c r="X20" s="128"/>
      <c r="Y20" s="93"/>
    </row>
    <row r="21" spans="1:25" s="98" customFormat="1" ht="12">
      <c r="A21" s="175">
        <v>14</v>
      </c>
      <c r="B21" s="94"/>
      <c r="C21" s="94"/>
      <c r="D21" s="115"/>
      <c r="E21" s="190"/>
      <c r="F21" s="95"/>
      <c r="G21" s="96"/>
      <c r="H21" s="185"/>
      <c r="I21" s="193">
        <f t="shared" si="3"/>
      </c>
      <c r="J21" s="194">
        <f t="shared" si="4"/>
      </c>
      <c r="K21" s="194">
        <f t="shared" si="5"/>
      </c>
      <c r="L21" s="194">
        <f t="shared" si="6"/>
      </c>
      <c r="M21" s="94"/>
      <c r="N21" s="230"/>
      <c r="O21" s="231"/>
      <c r="P21" s="230"/>
      <c r="Q21" s="95"/>
      <c r="R21" s="97"/>
      <c r="S21" s="69">
        <f t="shared" si="0"/>
      </c>
      <c r="T21" s="292">
        <f t="shared" si="2"/>
      </c>
      <c r="U21" s="292">
        <f t="shared" si="1"/>
      </c>
      <c r="V21" s="196">
        <f t="shared" si="7"/>
      </c>
      <c r="W21" s="93"/>
      <c r="X21" s="128"/>
      <c r="Y21" s="93"/>
    </row>
    <row r="22" spans="1:25" s="98" customFormat="1" ht="12">
      <c r="A22" s="175">
        <v>15</v>
      </c>
      <c r="B22" s="94"/>
      <c r="C22" s="94"/>
      <c r="D22" s="115"/>
      <c r="E22" s="190"/>
      <c r="F22" s="95"/>
      <c r="G22" s="96"/>
      <c r="H22" s="185"/>
      <c r="I22" s="193">
        <f t="shared" si="3"/>
      </c>
      <c r="J22" s="194">
        <f t="shared" si="4"/>
      </c>
      <c r="K22" s="194">
        <f t="shared" si="5"/>
      </c>
      <c r="L22" s="194">
        <f t="shared" si="6"/>
      </c>
      <c r="M22" s="94"/>
      <c r="N22" s="230"/>
      <c r="O22" s="231"/>
      <c r="P22" s="230"/>
      <c r="Q22" s="95"/>
      <c r="R22" s="97"/>
      <c r="S22" s="69">
        <f t="shared" si="0"/>
      </c>
      <c r="T22" s="292">
        <f t="shared" si="2"/>
      </c>
      <c r="U22" s="292">
        <f t="shared" si="1"/>
      </c>
      <c r="V22" s="196">
        <f t="shared" si="7"/>
      </c>
      <c r="W22" s="93"/>
      <c r="X22" s="128"/>
      <c r="Y22" s="93"/>
    </row>
    <row r="23" spans="1:25" s="98" customFormat="1" ht="12">
      <c r="A23" s="175">
        <v>16</v>
      </c>
      <c r="B23" s="94"/>
      <c r="C23" s="94"/>
      <c r="D23" s="115"/>
      <c r="E23" s="190"/>
      <c r="F23" s="95"/>
      <c r="G23" s="96"/>
      <c r="H23" s="185"/>
      <c r="I23" s="193">
        <f t="shared" si="3"/>
      </c>
      <c r="J23" s="194">
        <f t="shared" si="4"/>
      </c>
      <c r="K23" s="194">
        <f t="shared" si="5"/>
      </c>
      <c r="L23" s="194">
        <f t="shared" si="6"/>
      </c>
      <c r="M23" s="94"/>
      <c r="N23" s="230"/>
      <c r="O23" s="231"/>
      <c r="P23" s="230"/>
      <c r="Q23" s="95"/>
      <c r="R23" s="97"/>
      <c r="S23" s="69">
        <f t="shared" si="0"/>
      </c>
      <c r="T23" s="292">
        <f t="shared" si="2"/>
      </c>
      <c r="U23" s="292">
        <f t="shared" si="1"/>
      </c>
      <c r="V23" s="196">
        <f t="shared" si="7"/>
      </c>
      <c r="W23" s="93"/>
      <c r="X23" s="128"/>
      <c r="Y23" s="93"/>
    </row>
    <row r="24" spans="1:25" s="98" customFormat="1" ht="12">
      <c r="A24" s="175">
        <v>17</v>
      </c>
      <c r="B24" s="94"/>
      <c r="C24" s="94"/>
      <c r="D24" s="115"/>
      <c r="E24" s="190"/>
      <c r="F24" s="95"/>
      <c r="G24" s="96"/>
      <c r="H24" s="185"/>
      <c r="I24" s="193">
        <f t="shared" si="3"/>
      </c>
      <c r="J24" s="194">
        <f t="shared" si="4"/>
      </c>
      <c r="K24" s="194">
        <f t="shared" si="5"/>
      </c>
      <c r="L24" s="194">
        <f t="shared" si="6"/>
      </c>
      <c r="M24" s="94"/>
      <c r="N24" s="230"/>
      <c r="O24" s="231"/>
      <c r="P24" s="230"/>
      <c r="Q24" s="95"/>
      <c r="R24" s="97"/>
      <c r="S24" s="69">
        <f t="shared" si="0"/>
      </c>
      <c r="T24" s="292">
        <f t="shared" si="2"/>
      </c>
      <c r="U24" s="292">
        <f t="shared" si="1"/>
      </c>
      <c r="V24" s="196">
        <f t="shared" si="7"/>
      </c>
      <c r="W24" s="93"/>
      <c r="X24" s="128"/>
      <c r="Y24" s="93"/>
    </row>
    <row r="25" spans="1:25" s="98" customFormat="1" ht="12">
      <c r="A25" s="175">
        <v>18</v>
      </c>
      <c r="B25" s="94"/>
      <c r="C25" s="94"/>
      <c r="D25" s="115"/>
      <c r="E25" s="190"/>
      <c r="F25" s="95"/>
      <c r="G25" s="96"/>
      <c r="H25" s="185"/>
      <c r="I25" s="193">
        <f t="shared" si="3"/>
      </c>
      <c r="J25" s="194">
        <f t="shared" si="4"/>
      </c>
      <c r="K25" s="194">
        <f t="shared" si="5"/>
      </c>
      <c r="L25" s="194">
        <f t="shared" si="6"/>
      </c>
      <c r="M25" s="94"/>
      <c r="N25" s="230"/>
      <c r="O25" s="231"/>
      <c r="P25" s="230"/>
      <c r="Q25" s="95"/>
      <c r="R25" s="97"/>
      <c r="S25" s="69">
        <f t="shared" si="0"/>
      </c>
      <c r="T25" s="292">
        <f t="shared" si="2"/>
      </c>
      <c r="U25" s="292">
        <f t="shared" si="1"/>
      </c>
      <c r="V25" s="196">
        <f t="shared" si="7"/>
      </c>
      <c r="W25" s="93"/>
      <c r="X25" s="128"/>
      <c r="Y25" s="93"/>
    </row>
    <row r="26" spans="1:25" s="98" customFormat="1" ht="12">
      <c r="A26" s="175">
        <v>19</v>
      </c>
      <c r="B26" s="94"/>
      <c r="C26" s="94"/>
      <c r="D26" s="115"/>
      <c r="E26" s="190"/>
      <c r="F26" s="95"/>
      <c r="G26" s="96"/>
      <c r="H26" s="185"/>
      <c r="I26" s="193">
        <f t="shared" si="3"/>
      </c>
      <c r="J26" s="194">
        <f t="shared" si="4"/>
      </c>
      <c r="K26" s="194">
        <f t="shared" si="5"/>
      </c>
      <c r="L26" s="194">
        <f t="shared" si="6"/>
      </c>
      <c r="M26" s="94"/>
      <c r="N26" s="230"/>
      <c r="O26" s="231"/>
      <c r="P26" s="230"/>
      <c r="Q26" s="95"/>
      <c r="R26" s="97"/>
      <c r="S26" s="69">
        <f t="shared" si="0"/>
      </c>
      <c r="T26" s="292">
        <f t="shared" si="2"/>
      </c>
      <c r="U26" s="292">
        <f t="shared" si="1"/>
      </c>
      <c r="V26" s="196">
        <f t="shared" si="7"/>
      </c>
      <c r="W26" s="93"/>
      <c r="X26" s="128"/>
      <c r="Y26" s="93"/>
    </row>
    <row r="27" spans="1:25" s="98" customFormat="1" ht="12">
      <c r="A27" s="175">
        <v>20</v>
      </c>
      <c r="B27" s="94"/>
      <c r="C27" s="94"/>
      <c r="D27" s="115"/>
      <c r="E27" s="190"/>
      <c r="F27" s="95"/>
      <c r="G27" s="96"/>
      <c r="H27" s="185"/>
      <c r="I27" s="193">
        <f t="shared" si="3"/>
      </c>
      <c r="J27" s="194">
        <f t="shared" si="4"/>
      </c>
      <c r="K27" s="194">
        <f t="shared" si="5"/>
      </c>
      <c r="L27" s="194">
        <f t="shared" si="6"/>
      </c>
      <c r="M27" s="94"/>
      <c r="N27" s="230"/>
      <c r="O27" s="231"/>
      <c r="P27" s="230"/>
      <c r="Q27" s="95"/>
      <c r="R27" s="97"/>
      <c r="S27" s="69">
        <f t="shared" si="0"/>
      </c>
      <c r="T27" s="292">
        <f t="shared" si="2"/>
      </c>
      <c r="U27" s="292">
        <f t="shared" si="1"/>
      </c>
      <c r="V27" s="196">
        <f t="shared" si="7"/>
      </c>
      <c r="W27" s="93"/>
      <c r="X27" s="128"/>
      <c r="Y27" s="93"/>
    </row>
    <row r="28" spans="1:25" s="98" customFormat="1" ht="12">
      <c r="A28" s="175">
        <v>21</v>
      </c>
      <c r="B28" s="94"/>
      <c r="C28" s="94"/>
      <c r="D28" s="115"/>
      <c r="E28" s="190"/>
      <c r="F28" s="95"/>
      <c r="G28" s="96"/>
      <c r="H28" s="185"/>
      <c r="I28" s="193">
        <f t="shared" si="3"/>
      </c>
      <c r="J28" s="194">
        <f t="shared" si="4"/>
      </c>
      <c r="K28" s="194">
        <f t="shared" si="5"/>
      </c>
      <c r="L28" s="194">
        <f t="shared" si="6"/>
      </c>
      <c r="M28" s="94"/>
      <c r="N28" s="230"/>
      <c r="O28" s="231"/>
      <c r="P28" s="230"/>
      <c r="Q28" s="95"/>
      <c r="R28" s="97"/>
      <c r="S28" s="69">
        <f t="shared" si="0"/>
      </c>
      <c r="T28" s="292">
        <f t="shared" si="2"/>
      </c>
      <c r="U28" s="292">
        <f t="shared" si="1"/>
      </c>
      <c r="V28" s="196">
        <f t="shared" si="7"/>
      </c>
      <c r="W28" s="93"/>
      <c r="X28" s="128"/>
      <c r="Y28" s="93"/>
    </row>
    <row r="29" spans="1:25" s="98" customFormat="1" ht="12">
      <c r="A29" s="175">
        <v>22</v>
      </c>
      <c r="B29" s="94"/>
      <c r="C29" s="94"/>
      <c r="D29" s="115"/>
      <c r="E29" s="190"/>
      <c r="F29" s="95"/>
      <c r="G29" s="96"/>
      <c r="H29" s="185"/>
      <c r="I29" s="193">
        <f t="shared" si="3"/>
      </c>
      <c r="J29" s="194">
        <f t="shared" si="4"/>
      </c>
      <c r="K29" s="194">
        <f t="shared" si="5"/>
      </c>
      <c r="L29" s="194">
        <f t="shared" si="6"/>
      </c>
      <c r="M29" s="94"/>
      <c r="N29" s="230"/>
      <c r="O29" s="231"/>
      <c r="P29" s="230"/>
      <c r="Q29" s="95"/>
      <c r="R29" s="97"/>
      <c r="S29" s="69">
        <f t="shared" si="0"/>
      </c>
      <c r="T29" s="292">
        <f t="shared" si="2"/>
      </c>
      <c r="U29" s="292">
        <f t="shared" si="1"/>
      </c>
      <c r="V29" s="196">
        <f t="shared" si="7"/>
      </c>
      <c r="W29" s="93"/>
      <c r="X29" s="128"/>
      <c r="Y29" s="93"/>
    </row>
    <row r="30" spans="1:25" s="98" customFormat="1" ht="12">
      <c r="A30" s="175">
        <v>23</v>
      </c>
      <c r="B30" s="94"/>
      <c r="C30" s="94"/>
      <c r="D30" s="115"/>
      <c r="E30" s="190"/>
      <c r="F30" s="95"/>
      <c r="G30" s="96"/>
      <c r="H30" s="185"/>
      <c r="I30" s="193">
        <f t="shared" si="3"/>
      </c>
      <c r="J30" s="194">
        <f t="shared" si="4"/>
      </c>
      <c r="K30" s="194">
        <f t="shared" si="5"/>
      </c>
      <c r="L30" s="194">
        <f t="shared" si="6"/>
      </c>
      <c r="M30" s="94"/>
      <c r="N30" s="230"/>
      <c r="O30" s="231"/>
      <c r="P30" s="230"/>
      <c r="Q30" s="95"/>
      <c r="R30" s="97"/>
      <c r="S30" s="69">
        <f t="shared" si="0"/>
      </c>
      <c r="T30" s="292">
        <f t="shared" si="2"/>
      </c>
      <c r="U30" s="292">
        <f t="shared" si="1"/>
      </c>
      <c r="V30" s="196">
        <f t="shared" si="7"/>
      </c>
      <c r="W30" s="93"/>
      <c r="X30" s="128"/>
      <c r="Y30" s="93"/>
    </row>
    <row r="31" spans="1:25" s="98" customFormat="1" ht="12">
      <c r="A31" s="175">
        <v>24</v>
      </c>
      <c r="B31" s="94"/>
      <c r="C31" s="94"/>
      <c r="D31" s="115"/>
      <c r="E31" s="190"/>
      <c r="F31" s="95"/>
      <c r="G31" s="96"/>
      <c r="H31" s="185"/>
      <c r="I31" s="193">
        <f t="shared" si="3"/>
      </c>
      <c r="J31" s="194">
        <f t="shared" si="4"/>
      </c>
      <c r="K31" s="194">
        <f t="shared" si="5"/>
      </c>
      <c r="L31" s="194">
        <f t="shared" si="6"/>
      </c>
      <c r="M31" s="94"/>
      <c r="N31" s="230"/>
      <c r="O31" s="231"/>
      <c r="P31" s="230"/>
      <c r="Q31" s="95"/>
      <c r="R31" s="97"/>
      <c r="S31" s="69">
        <f t="shared" si="0"/>
      </c>
      <c r="T31" s="292">
        <f t="shared" si="2"/>
      </c>
      <c r="U31" s="292">
        <f t="shared" si="1"/>
      </c>
      <c r="V31" s="196">
        <f t="shared" si="7"/>
      </c>
      <c r="W31" s="93"/>
      <c r="X31" s="128"/>
      <c r="Y31" s="93"/>
    </row>
    <row r="32" spans="1:25" s="98" customFormat="1" ht="12">
      <c r="A32" s="175">
        <v>25</v>
      </c>
      <c r="B32" s="94"/>
      <c r="C32" s="94"/>
      <c r="D32" s="115"/>
      <c r="E32" s="190"/>
      <c r="F32" s="95"/>
      <c r="G32" s="96"/>
      <c r="H32" s="185"/>
      <c r="I32" s="193">
        <f t="shared" si="3"/>
      </c>
      <c r="J32" s="194">
        <f t="shared" si="4"/>
      </c>
      <c r="K32" s="194">
        <f t="shared" si="5"/>
      </c>
      <c r="L32" s="194">
        <f t="shared" si="6"/>
      </c>
      <c r="M32" s="94"/>
      <c r="N32" s="230"/>
      <c r="O32" s="231"/>
      <c r="P32" s="230"/>
      <c r="Q32" s="95"/>
      <c r="R32" s="97"/>
      <c r="S32" s="69">
        <f t="shared" si="0"/>
      </c>
      <c r="T32" s="292">
        <f t="shared" si="2"/>
      </c>
      <c r="U32" s="292">
        <f t="shared" si="1"/>
      </c>
      <c r="V32" s="196">
        <f t="shared" si="7"/>
      </c>
      <c r="W32" s="93"/>
      <c r="X32" s="128"/>
      <c r="Y32" s="93"/>
    </row>
    <row r="33" spans="1:25" s="98" customFormat="1" ht="12">
      <c r="A33" s="175">
        <v>26</v>
      </c>
      <c r="B33" s="94"/>
      <c r="C33" s="94"/>
      <c r="D33" s="115"/>
      <c r="E33" s="190"/>
      <c r="F33" s="95"/>
      <c r="G33" s="96"/>
      <c r="H33" s="185"/>
      <c r="I33" s="193">
        <f t="shared" si="3"/>
      </c>
      <c r="J33" s="194">
        <f t="shared" si="4"/>
      </c>
      <c r="K33" s="194">
        <f t="shared" si="5"/>
      </c>
      <c r="L33" s="194">
        <f t="shared" si="6"/>
      </c>
      <c r="M33" s="94"/>
      <c r="N33" s="230"/>
      <c r="O33" s="231"/>
      <c r="P33" s="230"/>
      <c r="Q33" s="95"/>
      <c r="R33" s="97"/>
      <c r="S33" s="69">
        <f t="shared" si="0"/>
      </c>
      <c r="T33" s="292">
        <f t="shared" si="2"/>
      </c>
      <c r="U33" s="292">
        <f t="shared" si="1"/>
      </c>
      <c r="V33" s="196">
        <f t="shared" si="7"/>
      </c>
      <c r="W33" s="93"/>
      <c r="X33" s="128"/>
      <c r="Y33" s="93"/>
    </row>
    <row r="34" spans="1:25" s="98" customFormat="1" ht="12">
      <c r="A34" s="175">
        <v>27</v>
      </c>
      <c r="B34" s="94"/>
      <c r="C34" s="94"/>
      <c r="D34" s="115"/>
      <c r="E34" s="190"/>
      <c r="F34" s="95"/>
      <c r="G34" s="96"/>
      <c r="H34" s="185"/>
      <c r="I34" s="193">
        <f t="shared" si="3"/>
      </c>
      <c r="J34" s="194">
        <f t="shared" si="4"/>
      </c>
      <c r="K34" s="194">
        <f t="shared" si="5"/>
      </c>
      <c r="L34" s="194">
        <f t="shared" si="6"/>
      </c>
      <c r="M34" s="94"/>
      <c r="N34" s="230"/>
      <c r="O34" s="231"/>
      <c r="P34" s="230"/>
      <c r="Q34" s="95"/>
      <c r="R34" s="97"/>
      <c r="S34" s="69">
        <f t="shared" si="0"/>
      </c>
      <c r="T34" s="292">
        <f t="shared" si="2"/>
      </c>
      <c r="U34" s="292">
        <f t="shared" si="1"/>
      </c>
      <c r="V34" s="196">
        <f t="shared" si="7"/>
      </c>
      <c r="W34" s="93"/>
      <c r="X34" s="128"/>
      <c r="Y34" s="93"/>
    </row>
    <row r="35" spans="1:25" s="98" customFormat="1" ht="12">
      <c r="A35" s="175">
        <v>28</v>
      </c>
      <c r="B35" s="94"/>
      <c r="C35" s="94"/>
      <c r="D35" s="115"/>
      <c r="E35" s="190"/>
      <c r="F35" s="95"/>
      <c r="G35" s="96"/>
      <c r="H35" s="185"/>
      <c r="I35" s="193">
        <f t="shared" si="3"/>
      </c>
      <c r="J35" s="194">
        <f t="shared" si="4"/>
      </c>
      <c r="K35" s="194">
        <f t="shared" si="5"/>
      </c>
      <c r="L35" s="194">
        <f t="shared" si="6"/>
      </c>
      <c r="M35" s="94"/>
      <c r="N35" s="230"/>
      <c r="O35" s="231"/>
      <c r="P35" s="230"/>
      <c r="Q35" s="95"/>
      <c r="R35" s="97"/>
      <c r="S35" s="69">
        <f t="shared" si="0"/>
      </c>
      <c r="T35" s="292">
        <f t="shared" si="2"/>
      </c>
      <c r="U35" s="292">
        <f t="shared" si="1"/>
      </c>
      <c r="V35" s="196">
        <f t="shared" si="7"/>
      </c>
      <c r="W35" s="93"/>
      <c r="X35" s="128"/>
      <c r="Y35" s="93"/>
    </row>
    <row r="36" spans="1:25" s="98" customFormat="1" ht="12">
      <c r="A36" s="175">
        <v>29</v>
      </c>
      <c r="B36" s="94"/>
      <c r="C36" s="94"/>
      <c r="D36" s="115"/>
      <c r="E36" s="190"/>
      <c r="F36" s="95"/>
      <c r="G36" s="96"/>
      <c r="H36" s="185"/>
      <c r="I36" s="193">
        <f t="shared" si="3"/>
      </c>
      <c r="J36" s="194">
        <f t="shared" si="4"/>
      </c>
      <c r="K36" s="194">
        <f t="shared" si="5"/>
      </c>
      <c r="L36" s="194">
        <f t="shared" si="6"/>
      </c>
      <c r="M36" s="94"/>
      <c r="N36" s="230"/>
      <c r="O36" s="231"/>
      <c r="P36" s="230"/>
      <c r="Q36" s="95"/>
      <c r="R36" s="97"/>
      <c r="S36" s="69">
        <f t="shared" si="0"/>
      </c>
      <c r="T36" s="292">
        <f t="shared" si="2"/>
      </c>
      <c r="U36" s="292">
        <f t="shared" si="1"/>
      </c>
      <c r="V36" s="196">
        <f t="shared" si="7"/>
      </c>
      <c r="W36" s="93"/>
      <c r="X36" s="128"/>
      <c r="Y36" s="93"/>
    </row>
    <row r="37" spans="1:25" s="98" customFormat="1" ht="12">
      <c r="A37" s="175">
        <v>30</v>
      </c>
      <c r="B37" s="94"/>
      <c r="C37" s="94"/>
      <c r="D37" s="115"/>
      <c r="E37" s="190"/>
      <c r="F37" s="95"/>
      <c r="G37" s="96"/>
      <c r="H37" s="185"/>
      <c r="I37" s="193">
        <f t="shared" si="3"/>
      </c>
      <c r="J37" s="194">
        <f t="shared" si="4"/>
      </c>
      <c r="K37" s="194">
        <f t="shared" si="5"/>
      </c>
      <c r="L37" s="194">
        <f t="shared" si="6"/>
      </c>
      <c r="M37" s="94"/>
      <c r="N37" s="230"/>
      <c r="O37" s="231"/>
      <c r="P37" s="230"/>
      <c r="Q37" s="95"/>
      <c r="R37" s="97"/>
      <c r="S37" s="69">
        <f t="shared" si="0"/>
      </c>
      <c r="T37" s="292">
        <f t="shared" si="2"/>
      </c>
      <c r="U37" s="292">
        <f t="shared" si="1"/>
      </c>
      <c r="V37" s="196">
        <f t="shared" si="7"/>
      </c>
      <c r="W37" s="93"/>
      <c r="X37" s="128"/>
      <c r="Y37" s="93"/>
    </row>
    <row r="38" spans="1:25" s="98" customFormat="1" ht="12">
      <c r="A38" s="175">
        <v>31</v>
      </c>
      <c r="B38" s="94"/>
      <c r="C38" s="94"/>
      <c r="D38" s="115"/>
      <c r="E38" s="190"/>
      <c r="F38" s="95"/>
      <c r="G38" s="96"/>
      <c r="H38" s="185"/>
      <c r="I38" s="193">
        <f t="shared" si="3"/>
      </c>
      <c r="J38" s="194">
        <f t="shared" si="4"/>
      </c>
      <c r="K38" s="194">
        <f t="shared" si="5"/>
      </c>
      <c r="L38" s="194">
        <f t="shared" si="6"/>
      </c>
      <c r="M38" s="94"/>
      <c r="N38" s="230"/>
      <c r="O38" s="231"/>
      <c r="P38" s="230"/>
      <c r="Q38" s="95"/>
      <c r="R38" s="97"/>
      <c r="S38" s="69">
        <f t="shared" si="0"/>
      </c>
      <c r="T38" s="292">
        <f t="shared" si="2"/>
      </c>
      <c r="U38" s="292">
        <f t="shared" si="1"/>
      </c>
      <c r="V38" s="196">
        <f t="shared" si="7"/>
      </c>
      <c r="W38" s="93"/>
      <c r="X38" s="128"/>
      <c r="Y38" s="93"/>
    </row>
    <row r="39" spans="1:25" s="98" customFormat="1" ht="12">
      <c r="A39" s="175">
        <v>32</v>
      </c>
      <c r="B39" s="94"/>
      <c r="C39" s="94"/>
      <c r="D39" s="115"/>
      <c r="E39" s="190"/>
      <c r="F39" s="95"/>
      <c r="G39" s="96"/>
      <c r="H39" s="185"/>
      <c r="I39" s="193">
        <f t="shared" si="3"/>
      </c>
      <c r="J39" s="194">
        <f t="shared" si="4"/>
      </c>
      <c r="K39" s="194">
        <f t="shared" si="5"/>
      </c>
      <c r="L39" s="194">
        <f t="shared" si="6"/>
      </c>
      <c r="M39" s="94"/>
      <c r="N39" s="230"/>
      <c r="O39" s="231"/>
      <c r="P39" s="230"/>
      <c r="Q39" s="95"/>
      <c r="R39" s="97"/>
      <c r="S39" s="69">
        <f t="shared" si="0"/>
      </c>
      <c r="T39" s="292">
        <f t="shared" si="2"/>
      </c>
      <c r="U39" s="292">
        <f t="shared" si="1"/>
      </c>
      <c r="V39" s="196">
        <f t="shared" si="7"/>
      </c>
      <c r="W39" s="93"/>
      <c r="X39" s="128"/>
      <c r="Y39" s="93"/>
    </row>
    <row r="40" spans="1:25" s="98" customFormat="1" ht="12">
      <c r="A40" s="175">
        <v>33</v>
      </c>
      <c r="B40" s="94"/>
      <c r="C40" s="94"/>
      <c r="D40" s="115"/>
      <c r="E40" s="190"/>
      <c r="F40" s="95"/>
      <c r="G40" s="96"/>
      <c r="H40" s="185"/>
      <c r="I40" s="193">
        <f t="shared" si="3"/>
      </c>
      <c r="J40" s="194">
        <f t="shared" si="4"/>
      </c>
      <c r="K40" s="194">
        <f t="shared" si="5"/>
      </c>
      <c r="L40" s="194">
        <f t="shared" si="6"/>
      </c>
      <c r="M40" s="94"/>
      <c r="N40" s="230"/>
      <c r="O40" s="231"/>
      <c r="P40" s="230"/>
      <c r="Q40" s="95"/>
      <c r="R40" s="97"/>
      <c r="S40" s="69">
        <f t="shared" si="0"/>
      </c>
      <c r="T40" s="292">
        <f t="shared" si="2"/>
      </c>
      <c r="U40" s="292">
        <f t="shared" si="1"/>
      </c>
      <c r="V40" s="196">
        <f aca="true" t="shared" si="8" ref="V40:V71">IF(ISERROR(VLOOKUP(CONCATENATE($P40,$N40),$V$118:$W$125,2,FALSE)),"",(VLOOKUP(CONCATENATE($P40,$N40),$V$118:$W$125,2,FALSE)))</f>
      </c>
      <c r="W40" s="93"/>
      <c r="X40" s="128"/>
      <c r="Y40" s="93"/>
    </row>
    <row r="41" spans="1:25" s="98" customFormat="1" ht="12">
      <c r="A41" s="175">
        <v>34</v>
      </c>
      <c r="B41" s="94"/>
      <c r="C41" s="94"/>
      <c r="D41" s="115"/>
      <c r="E41" s="190"/>
      <c r="F41" s="95"/>
      <c r="G41" s="96"/>
      <c r="H41" s="185"/>
      <c r="I41" s="193">
        <f t="shared" si="3"/>
      </c>
      <c r="J41" s="194">
        <f t="shared" si="4"/>
      </c>
      <c r="K41" s="194">
        <f t="shared" si="5"/>
      </c>
      <c r="L41" s="194">
        <f t="shared" si="6"/>
      </c>
      <c r="M41" s="94"/>
      <c r="N41" s="230"/>
      <c r="O41" s="231"/>
      <c r="P41" s="230"/>
      <c r="Q41" s="95"/>
      <c r="R41" s="97"/>
      <c r="S41" s="69">
        <f t="shared" si="0"/>
      </c>
      <c r="T41" s="292">
        <f t="shared" si="2"/>
      </c>
      <c r="U41" s="292">
        <f t="shared" si="1"/>
      </c>
      <c r="V41" s="196">
        <f t="shared" si="8"/>
      </c>
      <c r="W41" s="93"/>
      <c r="X41" s="128"/>
      <c r="Y41" s="93"/>
    </row>
    <row r="42" spans="1:25" s="98" customFormat="1" ht="12">
      <c r="A42" s="175">
        <v>35</v>
      </c>
      <c r="B42" s="94"/>
      <c r="C42" s="94"/>
      <c r="D42" s="115"/>
      <c r="E42" s="190"/>
      <c r="F42" s="95"/>
      <c r="G42" s="96"/>
      <c r="H42" s="185"/>
      <c r="I42" s="193">
        <f t="shared" si="3"/>
      </c>
      <c r="J42" s="194">
        <f t="shared" si="4"/>
      </c>
      <c r="K42" s="194">
        <f t="shared" si="5"/>
      </c>
      <c r="L42" s="194">
        <f t="shared" si="6"/>
      </c>
      <c r="M42" s="94"/>
      <c r="N42" s="230"/>
      <c r="O42" s="231"/>
      <c r="P42" s="230"/>
      <c r="Q42" s="95"/>
      <c r="R42" s="97"/>
      <c r="S42" s="69">
        <f t="shared" si="0"/>
      </c>
      <c r="T42" s="292">
        <f t="shared" si="2"/>
      </c>
      <c r="U42" s="292">
        <f t="shared" si="1"/>
      </c>
      <c r="V42" s="196">
        <f t="shared" si="8"/>
      </c>
      <c r="W42" s="93"/>
      <c r="X42" s="128"/>
      <c r="Y42" s="93"/>
    </row>
    <row r="43" spans="1:25" s="98" customFormat="1" ht="12">
      <c r="A43" s="175">
        <v>36</v>
      </c>
      <c r="B43" s="94"/>
      <c r="C43" s="94"/>
      <c r="D43" s="115"/>
      <c r="E43" s="190"/>
      <c r="F43" s="95"/>
      <c r="G43" s="96"/>
      <c r="H43" s="185"/>
      <c r="I43" s="193">
        <f t="shared" si="3"/>
      </c>
      <c r="J43" s="194">
        <f t="shared" si="4"/>
      </c>
      <c r="K43" s="194">
        <f t="shared" si="5"/>
      </c>
      <c r="L43" s="194">
        <f t="shared" si="6"/>
      </c>
      <c r="M43" s="94"/>
      <c r="N43" s="230"/>
      <c r="O43" s="231"/>
      <c r="P43" s="230"/>
      <c r="Q43" s="95"/>
      <c r="R43" s="97"/>
      <c r="S43" s="69">
        <f t="shared" si="0"/>
      </c>
      <c r="T43" s="292">
        <f t="shared" si="2"/>
      </c>
      <c r="U43" s="292">
        <f t="shared" si="1"/>
      </c>
      <c r="V43" s="196">
        <f t="shared" si="8"/>
      </c>
      <c r="W43" s="93"/>
      <c r="X43" s="128"/>
      <c r="Y43" s="93"/>
    </row>
    <row r="44" spans="1:25" s="98" customFormat="1" ht="12">
      <c r="A44" s="175">
        <v>37</v>
      </c>
      <c r="B44" s="94"/>
      <c r="C44" s="94"/>
      <c r="D44" s="115"/>
      <c r="E44" s="190"/>
      <c r="F44" s="95"/>
      <c r="G44" s="96"/>
      <c r="H44" s="185"/>
      <c r="I44" s="193">
        <f t="shared" si="3"/>
      </c>
      <c r="J44" s="194">
        <f t="shared" si="4"/>
      </c>
      <c r="K44" s="194">
        <f t="shared" si="5"/>
      </c>
      <c r="L44" s="194">
        <f t="shared" si="6"/>
      </c>
      <c r="M44" s="94"/>
      <c r="N44" s="230"/>
      <c r="O44" s="231"/>
      <c r="P44" s="230"/>
      <c r="Q44" s="95"/>
      <c r="R44" s="97"/>
      <c r="S44" s="69">
        <f t="shared" si="0"/>
      </c>
      <c r="T44" s="292">
        <f t="shared" si="2"/>
      </c>
      <c r="U44" s="292">
        <f t="shared" si="1"/>
      </c>
      <c r="V44" s="196">
        <f t="shared" si="8"/>
      </c>
      <c r="W44" s="93"/>
      <c r="X44" s="128"/>
      <c r="Y44" s="93"/>
    </row>
    <row r="45" spans="1:25" s="98" customFormat="1" ht="12">
      <c r="A45" s="175">
        <v>38</v>
      </c>
      <c r="B45" s="94"/>
      <c r="C45" s="94"/>
      <c r="D45" s="115"/>
      <c r="E45" s="190"/>
      <c r="F45" s="95"/>
      <c r="G45" s="96"/>
      <c r="H45" s="185"/>
      <c r="I45" s="193">
        <f t="shared" si="3"/>
      </c>
      <c r="J45" s="194">
        <f t="shared" si="4"/>
      </c>
      <c r="K45" s="194">
        <f t="shared" si="5"/>
      </c>
      <c r="L45" s="194">
        <f t="shared" si="6"/>
      </c>
      <c r="M45" s="94"/>
      <c r="N45" s="230"/>
      <c r="O45" s="231"/>
      <c r="P45" s="230"/>
      <c r="Q45" s="95"/>
      <c r="R45" s="97"/>
      <c r="S45" s="69">
        <f t="shared" si="0"/>
      </c>
      <c r="T45" s="292">
        <f t="shared" si="2"/>
      </c>
      <c r="U45" s="292">
        <f t="shared" si="1"/>
      </c>
      <c r="V45" s="196">
        <f t="shared" si="8"/>
      </c>
      <c r="W45" s="93"/>
      <c r="X45" s="128"/>
      <c r="Y45" s="93"/>
    </row>
    <row r="46" spans="1:25" s="98" customFormat="1" ht="12">
      <c r="A46" s="175">
        <v>39</v>
      </c>
      <c r="B46" s="94"/>
      <c r="C46" s="94"/>
      <c r="D46" s="115"/>
      <c r="E46" s="190"/>
      <c r="F46" s="95"/>
      <c r="G46" s="96"/>
      <c r="H46" s="185"/>
      <c r="I46" s="193">
        <f t="shared" si="3"/>
      </c>
      <c r="J46" s="194">
        <f t="shared" si="4"/>
      </c>
      <c r="K46" s="194">
        <f t="shared" si="5"/>
      </c>
      <c r="L46" s="194">
        <f t="shared" si="6"/>
      </c>
      <c r="M46" s="94"/>
      <c r="N46" s="230"/>
      <c r="O46" s="231"/>
      <c r="P46" s="230"/>
      <c r="Q46" s="95"/>
      <c r="R46" s="97"/>
      <c r="S46" s="69">
        <f t="shared" si="0"/>
      </c>
      <c r="T46" s="292">
        <f t="shared" si="2"/>
      </c>
      <c r="U46" s="292">
        <f t="shared" si="1"/>
      </c>
      <c r="V46" s="196">
        <f t="shared" si="8"/>
      </c>
      <c r="W46" s="93"/>
      <c r="X46" s="128"/>
      <c r="Y46" s="93"/>
    </row>
    <row r="47" spans="1:25" s="98" customFormat="1" ht="12">
      <c r="A47" s="175">
        <v>40</v>
      </c>
      <c r="B47" s="94"/>
      <c r="C47" s="94"/>
      <c r="D47" s="115"/>
      <c r="E47" s="190"/>
      <c r="F47" s="95"/>
      <c r="G47" s="96"/>
      <c r="H47" s="185"/>
      <c r="I47" s="193">
        <f t="shared" si="3"/>
      </c>
      <c r="J47" s="194">
        <f t="shared" si="4"/>
      </c>
      <c r="K47" s="194">
        <f t="shared" si="5"/>
      </c>
      <c r="L47" s="194">
        <f t="shared" si="6"/>
      </c>
      <c r="M47" s="94"/>
      <c r="N47" s="129"/>
      <c r="O47" s="97"/>
      <c r="P47" s="95"/>
      <c r="Q47" s="95"/>
      <c r="R47" s="97"/>
      <c r="S47" s="69">
        <f t="shared" si="0"/>
      </c>
      <c r="T47" s="292">
        <f t="shared" si="2"/>
      </c>
      <c r="U47" s="292">
        <f t="shared" si="1"/>
      </c>
      <c r="V47" s="196">
        <f t="shared" si="8"/>
      </c>
      <c r="W47" s="93"/>
      <c r="X47" s="128"/>
      <c r="Y47" s="93"/>
    </row>
    <row r="48" spans="1:25" s="98" customFormat="1" ht="12">
      <c r="A48" s="175">
        <v>41</v>
      </c>
      <c r="B48" s="94"/>
      <c r="C48" s="94"/>
      <c r="D48" s="115"/>
      <c r="E48" s="190"/>
      <c r="F48" s="95"/>
      <c r="G48" s="96"/>
      <c r="H48" s="185"/>
      <c r="I48" s="193">
        <f t="shared" si="3"/>
      </c>
      <c r="J48" s="194">
        <f t="shared" si="4"/>
      </c>
      <c r="K48" s="194">
        <f t="shared" si="5"/>
      </c>
      <c r="L48" s="194">
        <f t="shared" si="6"/>
      </c>
      <c r="M48" s="94"/>
      <c r="N48" s="129"/>
      <c r="O48" s="97"/>
      <c r="P48" s="95"/>
      <c r="Q48" s="95"/>
      <c r="R48" s="97"/>
      <c r="S48" s="69">
        <f t="shared" si="0"/>
      </c>
      <c r="T48" s="292">
        <f t="shared" si="2"/>
      </c>
      <c r="U48" s="292">
        <f t="shared" si="1"/>
      </c>
      <c r="V48" s="196">
        <f t="shared" si="8"/>
      </c>
      <c r="W48" s="93"/>
      <c r="X48" s="128"/>
      <c r="Y48" s="93"/>
    </row>
    <row r="49" spans="1:25" s="98" customFormat="1" ht="12">
      <c r="A49" s="175">
        <v>42</v>
      </c>
      <c r="B49" s="94"/>
      <c r="C49" s="94"/>
      <c r="D49" s="115"/>
      <c r="E49" s="190"/>
      <c r="F49" s="95"/>
      <c r="G49" s="96"/>
      <c r="H49" s="185"/>
      <c r="I49" s="193">
        <f t="shared" si="3"/>
      </c>
      <c r="J49" s="194">
        <f t="shared" si="4"/>
      </c>
      <c r="K49" s="194">
        <f t="shared" si="5"/>
      </c>
      <c r="L49" s="194">
        <f t="shared" si="6"/>
      </c>
      <c r="M49" s="94"/>
      <c r="N49" s="129"/>
      <c r="O49" s="97"/>
      <c r="P49" s="95"/>
      <c r="Q49" s="95"/>
      <c r="R49" s="97"/>
      <c r="S49" s="69">
        <f t="shared" si="0"/>
      </c>
      <c r="T49" s="292">
        <f t="shared" si="2"/>
      </c>
      <c r="U49" s="292">
        <f t="shared" si="1"/>
      </c>
      <c r="V49" s="196">
        <f t="shared" si="8"/>
      </c>
      <c r="W49" s="93"/>
      <c r="X49" s="128"/>
      <c r="Y49" s="93"/>
    </row>
    <row r="50" spans="1:25" s="98" customFormat="1" ht="12">
      <c r="A50" s="175">
        <v>43</v>
      </c>
      <c r="B50" s="94"/>
      <c r="C50" s="94"/>
      <c r="D50" s="115"/>
      <c r="E50" s="190"/>
      <c r="F50" s="95"/>
      <c r="G50" s="96"/>
      <c r="H50" s="185"/>
      <c r="I50" s="193">
        <f t="shared" si="3"/>
      </c>
      <c r="J50" s="194">
        <f t="shared" si="4"/>
      </c>
      <c r="K50" s="194">
        <f t="shared" si="5"/>
      </c>
      <c r="L50" s="194">
        <f t="shared" si="6"/>
      </c>
      <c r="M50" s="94"/>
      <c r="N50" s="129"/>
      <c r="O50" s="97"/>
      <c r="P50" s="95"/>
      <c r="Q50" s="95"/>
      <c r="R50" s="97"/>
      <c r="S50" s="69">
        <f t="shared" si="0"/>
      </c>
      <c r="T50" s="292">
        <f t="shared" si="2"/>
      </c>
      <c r="U50" s="292">
        <f t="shared" si="1"/>
      </c>
      <c r="V50" s="196">
        <f t="shared" si="8"/>
      </c>
      <c r="W50" s="93"/>
      <c r="X50" s="128"/>
      <c r="Y50" s="93"/>
    </row>
    <row r="51" spans="1:25" s="98" customFormat="1" ht="12">
      <c r="A51" s="175">
        <v>44</v>
      </c>
      <c r="B51" s="94"/>
      <c r="C51" s="94"/>
      <c r="D51" s="115"/>
      <c r="E51" s="190"/>
      <c r="F51" s="95"/>
      <c r="G51" s="96"/>
      <c r="H51" s="185"/>
      <c r="I51" s="193">
        <f t="shared" si="3"/>
      </c>
      <c r="J51" s="194">
        <f t="shared" si="4"/>
      </c>
      <c r="K51" s="194">
        <f t="shared" si="5"/>
      </c>
      <c r="L51" s="194">
        <f t="shared" si="6"/>
      </c>
      <c r="M51" s="94"/>
      <c r="N51" s="129"/>
      <c r="O51" s="97"/>
      <c r="P51" s="95"/>
      <c r="Q51" s="95"/>
      <c r="R51" s="97"/>
      <c r="S51" s="69">
        <f t="shared" si="0"/>
      </c>
      <c r="T51" s="292">
        <f t="shared" si="2"/>
      </c>
      <c r="U51" s="292">
        <f t="shared" si="1"/>
      </c>
      <c r="V51" s="196">
        <f t="shared" si="8"/>
      </c>
      <c r="W51" s="93"/>
      <c r="X51" s="128"/>
      <c r="Y51" s="93"/>
    </row>
    <row r="52" spans="1:25" s="98" customFormat="1" ht="12">
      <c r="A52" s="175">
        <v>45</v>
      </c>
      <c r="B52" s="94"/>
      <c r="C52" s="94"/>
      <c r="D52" s="115"/>
      <c r="E52" s="190"/>
      <c r="F52" s="95"/>
      <c r="G52" s="96"/>
      <c r="H52" s="185"/>
      <c r="I52" s="193">
        <f t="shared" si="3"/>
      </c>
      <c r="J52" s="194">
        <f t="shared" si="4"/>
      </c>
      <c r="K52" s="194">
        <f t="shared" si="5"/>
      </c>
      <c r="L52" s="194">
        <f t="shared" si="6"/>
      </c>
      <c r="M52" s="94"/>
      <c r="N52" s="129"/>
      <c r="O52" s="97"/>
      <c r="P52" s="95"/>
      <c r="Q52" s="95"/>
      <c r="R52" s="97"/>
      <c r="S52" s="69">
        <f t="shared" si="0"/>
      </c>
      <c r="T52" s="292">
        <f t="shared" si="2"/>
      </c>
      <c r="U52" s="292">
        <f t="shared" si="1"/>
      </c>
      <c r="V52" s="196">
        <f t="shared" si="8"/>
      </c>
      <c r="W52" s="93"/>
      <c r="X52" s="128"/>
      <c r="Y52" s="93"/>
    </row>
    <row r="53" spans="1:25" s="98" customFormat="1" ht="12">
      <c r="A53" s="175">
        <v>46</v>
      </c>
      <c r="B53" s="94"/>
      <c r="C53" s="94"/>
      <c r="D53" s="115"/>
      <c r="E53" s="190"/>
      <c r="F53" s="95"/>
      <c r="G53" s="96"/>
      <c r="H53" s="185"/>
      <c r="I53" s="193">
        <f t="shared" si="3"/>
      </c>
      <c r="J53" s="194">
        <f t="shared" si="4"/>
      </c>
      <c r="K53" s="194">
        <f t="shared" si="5"/>
      </c>
      <c r="L53" s="194">
        <f t="shared" si="6"/>
      </c>
      <c r="M53" s="94"/>
      <c r="N53" s="129"/>
      <c r="O53" s="97"/>
      <c r="P53" s="95"/>
      <c r="Q53" s="95"/>
      <c r="R53" s="97"/>
      <c r="S53" s="69">
        <f t="shared" si="0"/>
      </c>
      <c r="T53" s="292">
        <f t="shared" si="2"/>
      </c>
      <c r="U53" s="292">
        <f t="shared" si="1"/>
      </c>
      <c r="V53" s="196">
        <f t="shared" si="8"/>
      </c>
      <c r="W53" s="93"/>
      <c r="X53" s="128"/>
      <c r="Y53" s="93"/>
    </row>
    <row r="54" spans="1:25" s="98" customFormat="1" ht="12">
      <c r="A54" s="175">
        <v>47</v>
      </c>
      <c r="B54" s="94"/>
      <c r="C54" s="94"/>
      <c r="D54" s="115"/>
      <c r="E54" s="190"/>
      <c r="F54" s="95"/>
      <c r="G54" s="96"/>
      <c r="H54" s="185"/>
      <c r="I54" s="193">
        <f t="shared" si="3"/>
      </c>
      <c r="J54" s="194">
        <f t="shared" si="4"/>
      </c>
      <c r="K54" s="194">
        <f t="shared" si="5"/>
      </c>
      <c r="L54" s="194">
        <f t="shared" si="6"/>
      </c>
      <c r="M54" s="94"/>
      <c r="N54" s="129"/>
      <c r="O54" s="97"/>
      <c r="P54" s="95"/>
      <c r="Q54" s="95"/>
      <c r="R54" s="97"/>
      <c r="S54" s="69">
        <f t="shared" si="0"/>
      </c>
      <c r="T54" s="292">
        <f t="shared" si="2"/>
      </c>
      <c r="U54" s="292">
        <f t="shared" si="1"/>
      </c>
      <c r="V54" s="196">
        <f t="shared" si="8"/>
      </c>
      <c r="W54" s="93"/>
      <c r="X54" s="128"/>
      <c r="Y54" s="93"/>
    </row>
    <row r="55" spans="1:25" s="98" customFormat="1" ht="12">
      <c r="A55" s="175">
        <v>48</v>
      </c>
      <c r="B55" s="94"/>
      <c r="C55" s="94"/>
      <c r="D55" s="115"/>
      <c r="E55" s="190"/>
      <c r="F55" s="95"/>
      <c r="G55" s="96"/>
      <c r="H55" s="185"/>
      <c r="I55" s="193">
        <f t="shared" si="3"/>
      </c>
      <c r="J55" s="194">
        <f t="shared" si="4"/>
      </c>
      <c r="K55" s="194">
        <f t="shared" si="5"/>
      </c>
      <c r="L55" s="194">
        <f t="shared" si="6"/>
      </c>
      <c r="M55" s="94"/>
      <c r="N55" s="129"/>
      <c r="O55" s="97"/>
      <c r="P55" s="95"/>
      <c r="Q55" s="95"/>
      <c r="R55" s="97"/>
      <c r="S55" s="69">
        <f t="shared" si="0"/>
      </c>
      <c r="T55" s="292">
        <f t="shared" si="2"/>
      </c>
      <c r="U55" s="292">
        <f t="shared" si="1"/>
      </c>
      <c r="V55" s="196">
        <f t="shared" si="8"/>
      </c>
      <c r="W55" s="93"/>
      <c r="X55" s="128"/>
      <c r="Y55" s="93"/>
    </row>
    <row r="56" spans="1:25" s="98" customFormat="1" ht="12">
      <c r="A56" s="175">
        <v>49</v>
      </c>
      <c r="B56" s="94"/>
      <c r="C56" s="94"/>
      <c r="D56" s="115"/>
      <c r="E56" s="190"/>
      <c r="F56" s="95"/>
      <c r="G56" s="96"/>
      <c r="H56" s="185"/>
      <c r="I56" s="193">
        <f t="shared" si="3"/>
      </c>
      <c r="J56" s="194">
        <f t="shared" si="4"/>
      </c>
      <c r="K56" s="194">
        <f t="shared" si="5"/>
      </c>
      <c r="L56" s="194">
        <f t="shared" si="6"/>
      </c>
      <c r="M56" s="94"/>
      <c r="N56" s="129"/>
      <c r="O56" s="97"/>
      <c r="P56" s="95"/>
      <c r="Q56" s="95"/>
      <c r="R56" s="97"/>
      <c r="S56" s="69">
        <f t="shared" si="0"/>
      </c>
      <c r="T56" s="292">
        <f t="shared" si="2"/>
      </c>
      <c r="U56" s="292">
        <f t="shared" si="1"/>
      </c>
      <c r="V56" s="196">
        <f t="shared" si="8"/>
      </c>
      <c r="W56" s="93"/>
      <c r="X56" s="128"/>
      <c r="Y56" s="93"/>
    </row>
    <row r="57" spans="1:25" s="98" customFormat="1" ht="12">
      <c r="A57" s="175">
        <v>50</v>
      </c>
      <c r="B57" s="94"/>
      <c r="C57" s="94"/>
      <c r="D57" s="115"/>
      <c r="E57" s="190"/>
      <c r="F57" s="95"/>
      <c r="G57" s="96"/>
      <c r="H57" s="185"/>
      <c r="I57" s="193">
        <f t="shared" si="3"/>
      </c>
      <c r="J57" s="194">
        <f t="shared" si="4"/>
      </c>
      <c r="K57" s="194">
        <f t="shared" si="5"/>
      </c>
      <c r="L57" s="194">
        <f t="shared" si="6"/>
      </c>
      <c r="M57" s="94"/>
      <c r="N57" s="129"/>
      <c r="O57" s="97"/>
      <c r="P57" s="95"/>
      <c r="Q57" s="95"/>
      <c r="R57" s="97"/>
      <c r="S57" s="69">
        <f t="shared" si="0"/>
      </c>
      <c r="T57" s="292">
        <f t="shared" si="2"/>
      </c>
      <c r="U57" s="292">
        <f t="shared" si="1"/>
      </c>
      <c r="V57" s="196">
        <f t="shared" si="8"/>
      </c>
      <c r="W57" s="93"/>
      <c r="X57" s="128"/>
      <c r="Y57" s="93"/>
    </row>
    <row r="58" spans="1:25" s="98" customFormat="1" ht="12">
      <c r="A58" s="175">
        <v>51</v>
      </c>
      <c r="B58" s="94"/>
      <c r="C58" s="94"/>
      <c r="D58" s="115"/>
      <c r="E58" s="190"/>
      <c r="F58" s="95"/>
      <c r="G58" s="96"/>
      <c r="H58" s="185"/>
      <c r="I58" s="193">
        <f t="shared" si="3"/>
      </c>
      <c r="J58" s="194">
        <f t="shared" si="4"/>
      </c>
      <c r="K58" s="194">
        <f t="shared" si="5"/>
      </c>
      <c r="L58" s="194">
        <f t="shared" si="6"/>
      </c>
      <c r="M58" s="94"/>
      <c r="N58" s="129"/>
      <c r="O58" s="97"/>
      <c r="P58" s="95"/>
      <c r="Q58" s="95"/>
      <c r="R58" s="97"/>
      <c r="S58" s="69">
        <f t="shared" si="0"/>
      </c>
      <c r="T58" s="292">
        <f t="shared" si="2"/>
      </c>
      <c r="U58" s="292">
        <f t="shared" si="1"/>
      </c>
      <c r="V58" s="196">
        <f t="shared" si="8"/>
      </c>
      <c r="W58" s="93"/>
      <c r="X58" s="128"/>
      <c r="Y58" s="93"/>
    </row>
    <row r="59" spans="1:25" s="98" customFormat="1" ht="12">
      <c r="A59" s="175">
        <v>52</v>
      </c>
      <c r="B59" s="94"/>
      <c r="C59" s="94"/>
      <c r="D59" s="115"/>
      <c r="E59" s="190"/>
      <c r="F59" s="95"/>
      <c r="G59" s="96"/>
      <c r="H59" s="185"/>
      <c r="I59" s="193">
        <f t="shared" si="3"/>
      </c>
      <c r="J59" s="194">
        <f t="shared" si="4"/>
      </c>
      <c r="K59" s="194">
        <f t="shared" si="5"/>
      </c>
      <c r="L59" s="194">
        <f t="shared" si="6"/>
      </c>
      <c r="M59" s="94"/>
      <c r="N59" s="129"/>
      <c r="O59" s="97"/>
      <c r="P59" s="95"/>
      <c r="Q59" s="95"/>
      <c r="R59" s="97"/>
      <c r="S59" s="69">
        <f t="shared" si="0"/>
      </c>
      <c r="T59" s="292">
        <f t="shared" si="2"/>
      </c>
      <c r="U59" s="292">
        <f t="shared" si="1"/>
      </c>
      <c r="V59" s="196">
        <f t="shared" si="8"/>
      </c>
      <c r="W59" s="93"/>
      <c r="X59" s="128"/>
      <c r="Y59" s="93"/>
    </row>
    <row r="60" spans="1:25" s="98" customFormat="1" ht="12">
      <c r="A60" s="175">
        <v>53</v>
      </c>
      <c r="B60" s="94"/>
      <c r="C60" s="94"/>
      <c r="D60" s="115"/>
      <c r="E60" s="190"/>
      <c r="F60" s="95"/>
      <c r="G60" s="96"/>
      <c r="H60" s="185"/>
      <c r="I60" s="193">
        <f t="shared" si="3"/>
      </c>
      <c r="J60" s="194">
        <f t="shared" si="4"/>
      </c>
      <c r="K60" s="194">
        <f t="shared" si="5"/>
      </c>
      <c r="L60" s="194">
        <f t="shared" si="6"/>
      </c>
      <c r="M60" s="94"/>
      <c r="N60" s="129"/>
      <c r="O60" s="97"/>
      <c r="P60" s="95"/>
      <c r="Q60" s="95"/>
      <c r="R60" s="97"/>
      <c r="S60" s="69">
        <f t="shared" si="0"/>
      </c>
      <c r="T60" s="292">
        <f t="shared" si="2"/>
      </c>
      <c r="U60" s="292">
        <f t="shared" si="1"/>
      </c>
      <c r="V60" s="196">
        <f t="shared" si="8"/>
      </c>
      <c r="W60" s="93"/>
      <c r="X60" s="128"/>
      <c r="Y60" s="93"/>
    </row>
    <row r="61" spans="1:25" s="98" customFormat="1" ht="12">
      <c r="A61" s="175">
        <v>54</v>
      </c>
      <c r="B61" s="94"/>
      <c r="C61" s="94"/>
      <c r="D61" s="115"/>
      <c r="E61" s="190"/>
      <c r="F61" s="95"/>
      <c r="G61" s="96"/>
      <c r="H61" s="185"/>
      <c r="I61" s="193">
        <f t="shared" si="3"/>
      </c>
      <c r="J61" s="194">
        <f t="shared" si="4"/>
      </c>
      <c r="K61" s="194">
        <f t="shared" si="5"/>
      </c>
      <c r="L61" s="194">
        <f t="shared" si="6"/>
      </c>
      <c r="M61" s="94"/>
      <c r="N61" s="129"/>
      <c r="O61" s="97"/>
      <c r="P61" s="95"/>
      <c r="Q61" s="95"/>
      <c r="R61" s="97"/>
      <c r="S61" s="69">
        <f t="shared" si="0"/>
      </c>
      <c r="T61" s="292">
        <f t="shared" si="2"/>
      </c>
      <c r="U61" s="292">
        <f t="shared" si="1"/>
      </c>
      <c r="V61" s="196">
        <f t="shared" si="8"/>
      </c>
      <c r="W61" s="93"/>
      <c r="X61" s="128"/>
      <c r="Y61" s="93"/>
    </row>
    <row r="62" spans="1:25" s="98" customFormat="1" ht="12">
      <c r="A62" s="175">
        <v>55</v>
      </c>
      <c r="B62" s="94"/>
      <c r="C62" s="94"/>
      <c r="D62" s="115"/>
      <c r="E62" s="190"/>
      <c r="F62" s="95"/>
      <c r="G62" s="96"/>
      <c r="H62" s="185"/>
      <c r="I62" s="193">
        <f t="shared" si="3"/>
      </c>
      <c r="J62" s="194">
        <f t="shared" si="4"/>
      </c>
      <c r="K62" s="194">
        <f t="shared" si="5"/>
      </c>
      <c r="L62" s="194">
        <f t="shared" si="6"/>
      </c>
      <c r="M62" s="94"/>
      <c r="N62" s="129"/>
      <c r="O62" s="97"/>
      <c r="P62" s="95"/>
      <c r="Q62" s="95"/>
      <c r="R62" s="97"/>
      <c r="S62" s="69">
        <f t="shared" si="0"/>
      </c>
      <c r="T62" s="292">
        <f t="shared" si="2"/>
      </c>
      <c r="U62" s="292">
        <f t="shared" si="1"/>
      </c>
      <c r="V62" s="196">
        <f t="shared" si="8"/>
      </c>
      <c r="W62" s="93"/>
      <c r="X62" s="128"/>
      <c r="Y62" s="93"/>
    </row>
    <row r="63" spans="1:25" s="98" customFormat="1" ht="12">
      <c r="A63" s="175">
        <v>56</v>
      </c>
      <c r="B63" s="94"/>
      <c r="C63" s="94"/>
      <c r="D63" s="115"/>
      <c r="E63" s="190"/>
      <c r="F63" s="95"/>
      <c r="G63" s="96"/>
      <c r="H63" s="185"/>
      <c r="I63" s="193">
        <f t="shared" si="3"/>
      </c>
      <c r="J63" s="194">
        <f t="shared" si="4"/>
      </c>
      <c r="K63" s="194">
        <f t="shared" si="5"/>
      </c>
      <c r="L63" s="194">
        <f t="shared" si="6"/>
      </c>
      <c r="M63" s="94"/>
      <c r="N63" s="129"/>
      <c r="O63" s="97"/>
      <c r="P63" s="95"/>
      <c r="Q63" s="95"/>
      <c r="R63" s="97"/>
      <c r="S63" s="69">
        <f t="shared" si="0"/>
      </c>
      <c r="T63" s="292">
        <f t="shared" si="2"/>
      </c>
      <c r="U63" s="292">
        <f t="shared" si="1"/>
      </c>
      <c r="V63" s="196">
        <f t="shared" si="8"/>
      </c>
      <c r="W63" s="93"/>
      <c r="X63" s="128"/>
      <c r="Y63" s="93"/>
    </row>
    <row r="64" spans="1:25" s="98" customFormat="1" ht="12">
      <c r="A64" s="175">
        <v>57</v>
      </c>
      <c r="B64" s="94"/>
      <c r="C64" s="94"/>
      <c r="D64" s="115"/>
      <c r="E64" s="190"/>
      <c r="F64" s="95"/>
      <c r="G64" s="96"/>
      <c r="H64" s="185"/>
      <c r="I64" s="193">
        <f t="shared" si="3"/>
      </c>
      <c r="J64" s="194">
        <f t="shared" si="4"/>
      </c>
      <c r="K64" s="194">
        <f t="shared" si="5"/>
      </c>
      <c r="L64" s="194">
        <f t="shared" si="6"/>
      </c>
      <c r="M64" s="94"/>
      <c r="N64" s="129"/>
      <c r="O64" s="97"/>
      <c r="P64" s="95"/>
      <c r="Q64" s="95"/>
      <c r="R64" s="97"/>
      <c r="S64" s="69">
        <f t="shared" si="0"/>
      </c>
      <c r="T64" s="292">
        <f t="shared" si="2"/>
      </c>
      <c r="U64" s="292">
        <f t="shared" si="1"/>
      </c>
      <c r="V64" s="196">
        <f t="shared" si="8"/>
      </c>
      <c r="W64" s="93"/>
      <c r="X64" s="128"/>
      <c r="Y64" s="93"/>
    </row>
    <row r="65" spans="1:25" s="98" customFormat="1" ht="12">
      <c r="A65" s="175">
        <v>58</v>
      </c>
      <c r="B65" s="94"/>
      <c r="C65" s="94"/>
      <c r="D65" s="115"/>
      <c r="E65" s="190"/>
      <c r="F65" s="95"/>
      <c r="G65" s="96"/>
      <c r="H65" s="185"/>
      <c r="I65" s="193">
        <f t="shared" si="3"/>
      </c>
      <c r="J65" s="194">
        <f t="shared" si="4"/>
      </c>
      <c r="K65" s="194">
        <f t="shared" si="5"/>
      </c>
      <c r="L65" s="194">
        <f t="shared" si="6"/>
      </c>
      <c r="M65" s="94"/>
      <c r="N65" s="129"/>
      <c r="O65" s="97"/>
      <c r="P65" s="95"/>
      <c r="Q65" s="95"/>
      <c r="R65" s="97"/>
      <c r="S65" s="69">
        <f t="shared" si="0"/>
      </c>
      <c r="T65" s="292">
        <f t="shared" si="2"/>
      </c>
      <c r="U65" s="292">
        <f t="shared" si="1"/>
      </c>
      <c r="V65" s="196">
        <f t="shared" si="8"/>
      </c>
      <c r="W65" s="93"/>
      <c r="X65" s="128"/>
      <c r="Y65" s="93"/>
    </row>
    <row r="66" spans="1:25" s="98" customFormat="1" ht="12">
      <c r="A66" s="175">
        <v>59</v>
      </c>
      <c r="B66" s="94"/>
      <c r="C66" s="94"/>
      <c r="D66" s="115"/>
      <c r="E66" s="190"/>
      <c r="F66" s="95"/>
      <c r="G66" s="96"/>
      <c r="H66" s="185"/>
      <c r="I66" s="193">
        <f t="shared" si="3"/>
      </c>
      <c r="J66" s="194">
        <f t="shared" si="4"/>
      </c>
      <c r="K66" s="194">
        <f t="shared" si="5"/>
      </c>
      <c r="L66" s="194">
        <f t="shared" si="6"/>
      </c>
      <c r="M66" s="94"/>
      <c r="N66" s="129"/>
      <c r="O66" s="97"/>
      <c r="P66" s="95"/>
      <c r="Q66" s="95"/>
      <c r="R66" s="97"/>
      <c r="S66" s="69">
        <f t="shared" si="0"/>
      </c>
      <c r="T66" s="292">
        <f t="shared" si="2"/>
      </c>
      <c r="U66" s="292">
        <f t="shared" si="1"/>
      </c>
      <c r="V66" s="196">
        <f t="shared" si="8"/>
      </c>
      <c r="W66" s="93"/>
      <c r="X66" s="128"/>
      <c r="Y66" s="93"/>
    </row>
    <row r="67" spans="1:25" s="98" customFormat="1" ht="12">
      <c r="A67" s="175">
        <v>60</v>
      </c>
      <c r="B67" s="94"/>
      <c r="C67" s="94"/>
      <c r="D67" s="115"/>
      <c r="E67" s="190"/>
      <c r="F67" s="95"/>
      <c r="G67" s="96"/>
      <c r="H67" s="185"/>
      <c r="I67" s="193">
        <f t="shared" si="3"/>
      </c>
      <c r="J67" s="194">
        <f t="shared" si="4"/>
      </c>
      <c r="K67" s="194">
        <f t="shared" si="5"/>
      </c>
      <c r="L67" s="194">
        <f t="shared" si="6"/>
      </c>
      <c r="M67" s="94"/>
      <c r="N67" s="129"/>
      <c r="O67" s="97"/>
      <c r="P67" s="95"/>
      <c r="Q67" s="95"/>
      <c r="R67" s="97"/>
      <c r="S67" s="69">
        <f t="shared" si="0"/>
      </c>
      <c r="T67" s="292">
        <f t="shared" si="2"/>
      </c>
      <c r="U67" s="292">
        <f t="shared" si="1"/>
      </c>
      <c r="V67" s="196">
        <f t="shared" si="8"/>
      </c>
      <c r="W67" s="93"/>
      <c r="X67" s="128"/>
      <c r="Y67" s="93"/>
    </row>
    <row r="68" spans="1:25" s="98" customFormat="1" ht="12">
      <c r="A68" s="175">
        <v>61</v>
      </c>
      <c r="B68" s="94"/>
      <c r="C68" s="94"/>
      <c r="D68" s="115"/>
      <c r="E68" s="190"/>
      <c r="F68" s="95"/>
      <c r="G68" s="96"/>
      <c r="H68" s="185"/>
      <c r="I68" s="193">
        <f t="shared" si="3"/>
      </c>
      <c r="J68" s="194">
        <f t="shared" si="4"/>
      </c>
      <c r="K68" s="194">
        <f t="shared" si="5"/>
      </c>
      <c r="L68" s="194">
        <f t="shared" si="6"/>
      </c>
      <c r="M68" s="94"/>
      <c r="N68" s="129"/>
      <c r="O68" s="97"/>
      <c r="P68" s="95"/>
      <c r="Q68" s="95"/>
      <c r="R68" s="97"/>
      <c r="S68" s="69">
        <f t="shared" si="0"/>
      </c>
      <c r="T68" s="292">
        <f t="shared" si="2"/>
      </c>
      <c r="U68" s="292">
        <f t="shared" si="1"/>
      </c>
      <c r="V68" s="196">
        <f t="shared" si="8"/>
      </c>
      <c r="W68" s="93"/>
      <c r="X68" s="128"/>
      <c r="Y68" s="93"/>
    </row>
    <row r="69" spans="1:25" s="98" customFormat="1" ht="12">
      <c r="A69" s="175">
        <v>62</v>
      </c>
      <c r="B69" s="94"/>
      <c r="C69" s="94"/>
      <c r="D69" s="115"/>
      <c r="E69" s="190"/>
      <c r="F69" s="95"/>
      <c r="G69" s="96"/>
      <c r="H69" s="185"/>
      <c r="I69" s="193">
        <f t="shared" si="3"/>
      </c>
      <c r="J69" s="194">
        <f t="shared" si="4"/>
      </c>
      <c r="K69" s="194">
        <f t="shared" si="5"/>
      </c>
      <c r="L69" s="194">
        <f t="shared" si="6"/>
      </c>
      <c r="M69" s="94"/>
      <c r="N69" s="129"/>
      <c r="O69" s="97"/>
      <c r="P69" s="95"/>
      <c r="Q69" s="95"/>
      <c r="R69" s="97"/>
      <c r="S69" s="69">
        <f t="shared" si="0"/>
      </c>
      <c r="T69" s="292">
        <f t="shared" si="2"/>
      </c>
      <c r="U69" s="292">
        <f t="shared" si="1"/>
      </c>
      <c r="V69" s="196">
        <f t="shared" si="8"/>
      </c>
      <c r="W69" s="93"/>
      <c r="X69" s="128"/>
      <c r="Y69" s="93"/>
    </row>
    <row r="70" spans="1:25" s="98" customFormat="1" ht="12">
      <c r="A70" s="175">
        <v>63</v>
      </c>
      <c r="B70" s="94"/>
      <c r="C70" s="94"/>
      <c r="D70" s="115"/>
      <c r="E70" s="190"/>
      <c r="F70" s="95"/>
      <c r="G70" s="96"/>
      <c r="H70" s="185"/>
      <c r="I70" s="193">
        <f t="shared" si="3"/>
      </c>
      <c r="J70" s="194">
        <f t="shared" si="4"/>
      </c>
      <c r="K70" s="194">
        <f t="shared" si="5"/>
      </c>
      <c r="L70" s="194">
        <f t="shared" si="6"/>
      </c>
      <c r="M70" s="94"/>
      <c r="N70" s="129"/>
      <c r="O70" s="97"/>
      <c r="P70" s="95"/>
      <c r="Q70" s="95"/>
      <c r="R70" s="97"/>
      <c r="S70" s="69">
        <f t="shared" si="0"/>
      </c>
      <c r="T70" s="292">
        <f t="shared" si="2"/>
      </c>
      <c r="U70" s="292">
        <f t="shared" si="1"/>
      </c>
      <c r="V70" s="196">
        <f t="shared" si="8"/>
      </c>
      <c r="W70" s="93"/>
      <c r="X70" s="128"/>
      <c r="Y70" s="93"/>
    </row>
    <row r="71" spans="1:25" s="98" customFormat="1" ht="12">
      <c r="A71" s="175">
        <v>64</v>
      </c>
      <c r="B71" s="94"/>
      <c r="C71" s="94"/>
      <c r="D71" s="115"/>
      <c r="E71" s="190"/>
      <c r="F71" s="95"/>
      <c r="G71" s="96"/>
      <c r="H71" s="185"/>
      <c r="I71" s="193">
        <f t="shared" si="3"/>
      </c>
      <c r="J71" s="194">
        <f t="shared" si="4"/>
      </c>
      <c r="K71" s="194">
        <f t="shared" si="5"/>
      </c>
      <c r="L71" s="194">
        <f t="shared" si="6"/>
      </c>
      <c r="M71" s="94"/>
      <c r="N71" s="129"/>
      <c r="O71" s="97"/>
      <c r="P71" s="95"/>
      <c r="Q71" s="95"/>
      <c r="R71" s="97"/>
      <c r="S71" s="69">
        <f t="shared" si="0"/>
      </c>
      <c r="T71" s="292">
        <f t="shared" si="2"/>
      </c>
      <c r="U71" s="292">
        <f t="shared" si="1"/>
      </c>
      <c r="V71" s="196">
        <f t="shared" si="8"/>
      </c>
      <c r="W71" s="93"/>
      <c r="X71" s="128"/>
      <c r="Y71" s="93"/>
    </row>
    <row r="72" spans="1:25" s="98" customFormat="1" ht="12">
      <c r="A72" s="175">
        <v>65</v>
      </c>
      <c r="B72" s="94"/>
      <c r="C72" s="94"/>
      <c r="D72" s="115"/>
      <c r="E72" s="190"/>
      <c r="F72" s="95"/>
      <c r="G72" s="96"/>
      <c r="H72" s="185"/>
      <c r="I72" s="193">
        <f t="shared" si="3"/>
      </c>
      <c r="J72" s="194">
        <f t="shared" si="4"/>
      </c>
      <c r="K72" s="194">
        <f t="shared" si="5"/>
      </c>
      <c r="L72" s="194">
        <f t="shared" si="6"/>
      </c>
      <c r="M72" s="94"/>
      <c r="N72" s="129"/>
      <c r="O72" s="97"/>
      <c r="P72" s="95"/>
      <c r="Q72" s="95"/>
      <c r="R72" s="97"/>
      <c r="S72" s="69">
        <f t="shared" si="0"/>
      </c>
      <c r="T72" s="292">
        <f t="shared" si="2"/>
      </c>
      <c r="U72" s="292">
        <f aca="true" t="shared" si="9" ref="U72:U107">IF(OR($P72="",$Q72=""),"",IF($P72="PF",VLOOKUP($Q72,$Q$118:$T$161,4,FALSE),IF($P72="PI",VLOOKUP($Q72,$Q$162:$T$172,4,FALSE),IF($P72="PRF",VLOOKUP($Q72,$Q$173:$T$174,4,FALSE),VLOOKUP($Q72,$Q$175:$T$176,4,FALSE)))))</f>
      </c>
      <c r="V72" s="196">
        <f aca="true" t="shared" si="10" ref="V72:V107">IF(ISERROR(VLOOKUP(CONCATENATE($P72,$N72),$V$118:$W$125,2,FALSE)),"",(VLOOKUP(CONCATENATE($P72,$N72),$V$118:$W$125,2,FALSE)))</f>
      </c>
      <c r="W72" s="93"/>
      <c r="X72" s="128"/>
      <c r="Y72" s="93"/>
    </row>
    <row r="73" spans="1:25" s="98" customFormat="1" ht="12">
      <c r="A73" s="175">
        <v>66</v>
      </c>
      <c r="B73" s="94"/>
      <c r="C73" s="94"/>
      <c r="D73" s="115"/>
      <c r="E73" s="190"/>
      <c r="F73" s="95"/>
      <c r="G73" s="96"/>
      <c r="H73" s="185"/>
      <c r="I73" s="193">
        <f t="shared" si="3"/>
      </c>
      <c r="J73" s="194">
        <f t="shared" si="4"/>
      </c>
      <c r="K73" s="194">
        <f t="shared" si="5"/>
      </c>
      <c r="L73" s="194">
        <f t="shared" si="6"/>
      </c>
      <c r="M73" s="94"/>
      <c r="N73" s="129"/>
      <c r="O73" s="97"/>
      <c r="P73" s="95"/>
      <c r="Q73" s="95"/>
      <c r="R73" s="97"/>
      <c r="S73" s="69">
        <f t="shared" si="0"/>
      </c>
      <c r="T73" s="292">
        <f aca="true" t="shared" si="11" ref="T73:T107">IF(OR($P73="",$Q73=""),"",IF($P73="PF",VLOOKUP($Q73,$Q$118:$S$161,3,FALSE),IF($P73="PI",VLOOKUP($Q73,$Q$162:$S$172,3,FALSE),IF($P73="PRF",VLOOKUP($Q73,$Q$173:$S$174,3,FALSE),VLOOKUP($Q73,$Q$175:$S$176,3,FALSE)))))</f>
      </c>
      <c r="U73" s="292">
        <f t="shared" si="9"/>
      </c>
      <c r="V73" s="196">
        <f t="shared" si="10"/>
      </c>
      <c r="W73" s="93"/>
      <c r="X73" s="128"/>
      <c r="Y73" s="93"/>
    </row>
    <row r="74" spans="1:25" s="98" customFormat="1" ht="12">
      <c r="A74" s="175">
        <v>67</v>
      </c>
      <c r="B74" s="94"/>
      <c r="C74" s="94"/>
      <c r="D74" s="115"/>
      <c r="E74" s="190"/>
      <c r="F74" s="95"/>
      <c r="G74" s="96"/>
      <c r="H74" s="185"/>
      <c r="I74" s="193">
        <f aca="true" t="shared" si="12" ref="I74:I107">IF($H74="","",VLOOKUP($H74,$H$118:$L$249,2,FALSE))</f>
      </c>
      <c r="J74" s="194">
        <f aca="true" t="shared" si="13" ref="J74:J107">IF($H74="","",VLOOKUP($H74,$H$118:$L$249,3,FALSE))</f>
      </c>
      <c r="K74" s="194">
        <f aca="true" t="shared" si="14" ref="K74:K107">IF($H74="","",VLOOKUP($H74,$H$118:$L$249,4,FALSE))</f>
      </c>
      <c r="L74" s="194">
        <f aca="true" t="shared" si="15" ref="L74:L107">IF($H74="","",VLOOKUP($H74,$H$118:$L$249,5,FALSE))</f>
      </c>
      <c r="M74" s="94"/>
      <c r="N74" s="129"/>
      <c r="O74" s="97"/>
      <c r="P74" s="95"/>
      <c r="Q74" s="95"/>
      <c r="R74" s="97"/>
      <c r="S74" s="69">
        <f aca="true" t="shared" si="16" ref="S74:S107">IF($P74&lt;&gt;"",IF($Q74&lt;&gt;"",IF(ISNA($T74),"Error Tipo o Cat.",IF($R74&lt;&gt;"",IF(AND($R74&gt;=$T74,$R74&lt;=$U74),"","Fecha errónea"),"")),""),"")</f>
      </c>
      <c r="T74" s="292">
        <f t="shared" si="11"/>
      </c>
      <c r="U74" s="292">
        <f t="shared" si="9"/>
      </c>
      <c r="V74" s="196">
        <f t="shared" si="10"/>
      </c>
      <c r="W74" s="93"/>
      <c r="X74" s="128"/>
      <c r="Y74" s="93"/>
    </row>
    <row r="75" spans="1:25" s="98" customFormat="1" ht="12">
      <c r="A75" s="175">
        <v>68</v>
      </c>
      <c r="B75" s="94"/>
      <c r="C75" s="94"/>
      <c r="D75" s="115"/>
      <c r="E75" s="190"/>
      <c r="F75" s="95"/>
      <c r="G75" s="96"/>
      <c r="H75" s="185"/>
      <c r="I75" s="193">
        <f t="shared" si="12"/>
      </c>
      <c r="J75" s="194">
        <f t="shared" si="13"/>
      </c>
      <c r="K75" s="194">
        <f t="shared" si="14"/>
      </c>
      <c r="L75" s="194">
        <f t="shared" si="15"/>
      </c>
      <c r="M75" s="94"/>
      <c r="N75" s="129"/>
      <c r="O75" s="97"/>
      <c r="P75" s="95"/>
      <c r="Q75" s="95"/>
      <c r="R75" s="97"/>
      <c r="S75" s="69">
        <f t="shared" si="16"/>
      </c>
      <c r="T75" s="292">
        <f t="shared" si="11"/>
      </c>
      <c r="U75" s="292">
        <f t="shared" si="9"/>
      </c>
      <c r="V75" s="196">
        <f t="shared" si="10"/>
      </c>
      <c r="W75" s="93"/>
      <c r="X75" s="128"/>
      <c r="Y75" s="93"/>
    </row>
    <row r="76" spans="1:25" s="98" customFormat="1" ht="12">
      <c r="A76" s="175">
        <v>69</v>
      </c>
      <c r="B76" s="94"/>
      <c r="C76" s="94"/>
      <c r="D76" s="115"/>
      <c r="E76" s="190"/>
      <c r="F76" s="95"/>
      <c r="G76" s="96"/>
      <c r="H76" s="185"/>
      <c r="I76" s="193">
        <f t="shared" si="12"/>
      </c>
      <c r="J76" s="194">
        <f t="shared" si="13"/>
      </c>
      <c r="K76" s="194">
        <f t="shared" si="14"/>
      </c>
      <c r="L76" s="194">
        <f t="shared" si="15"/>
      </c>
      <c r="M76" s="94"/>
      <c r="N76" s="129"/>
      <c r="O76" s="97"/>
      <c r="P76" s="95"/>
      <c r="Q76" s="95"/>
      <c r="R76" s="97"/>
      <c r="S76" s="69">
        <f t="shared" si="16"/>
      </c>
      <c r="T76" s="292">
        <f t="shared" si="11"/>
      </c>
      <c r="U76" s="292">
        <f t="shared" si="9"/>
      </c>
      <c r="V76" s="196">
        <f t="shared" si="10"/>
      </c>
      <c r="W76" s="93"/>
      <c r="X76" s="128"/>
      <c r="Y76" s="93"/>
    </row>
    <row r="77" spans="1:25" s="98" customFormat="1" ht="12">
      <c r="A77" s="175">
        <v>70</v>
      </c>
      <c r="B77" s="94"/>
      <c r="C77" s="94"/>
      <c r="D77" s="115"/>
      <c r="E77" s="190"/>
      <c r="F77" s="95"/>
      <c r="G77" s="96"/>
      <c r="H77" s="185"/>
      <c r="I77" s="193">
        <f t="shared" si="12"/>
      </c>
      <c r="J77" s="194">
        <f t="shared" si="13"/>
      </c>
      <c r="K77" s="194">
        <f t="shared" si="14"/>
      </c>
      <c r="L77" s="194">
        <f t="shared" si="15"/>
      </c>
      <c r="M77" s="94"/>
      <c r="N77" s="129"/>
      <c r="O77" s="97"/>
      <c r="P77" s="95"/>
      <c r="Q77" s="95"/>
      <c r="R77" s="97"/>
      <c r="S77" s="69">
        <f t="shared" si="16"/>
      </c>
      <c r="T77" s="292">
        <f t="shared" si="11"/>
      </c>
      <c r="U77" s="292">
        <f t="shared" si="9"/>
      </c>
      <c r="V77" s="196">
        <f t="shared" si="10"/>
      </c>
      <c r="W77" s="93"/>
      <c r="X77" s="128"/>
      <c r="Y77" s="93"/>
    </row>
    <row r="78" spans="1:25" s="98" customFormat="1" ht="12">
      <c r="A78" s="175">
        <v>71</v>
      </c>
      <c r="B78" s="94"/>
      <c r="C78" s="94"/>
      <c r="D78" s="115"/>
      <c r="E78" s="190"/>
      <c r="F78" s="95"/>
      <c r="G78" s="96"/>
      <c r="H78" s="185"/>
      <c r="I78" s="193">
        <f t="shared" si="12"/>
      </c>
      <c r="J78" s="194">
        <f t="shared" si="13"/>
      </c>
      <c r="K78" s="194">
        <f t="shared" si="14"/>
      </c>
      <c r="L78" s="194">
        <f t="shared" si="15"/>
      </c>
      <c r="M78" s="94"/>
      <c r="N78" s="129"/>
      <c r="O78" s="97"/>
      <c r="P78" s="95"/>
      <c r="Q78" s="95"/>
      <c r="R78" s="97"/>
      <c r="S78" s="69">
        <f t="shared" si="16"/>
      </c>
      <c r="T78" s="292">
        <f t="shared" si="11"/>
      </c>
      <c r="U78" s="292">
        <f t="shared" si="9"/>
      </c>
      <c r="V78" s="196">
        <f t="shared" si="10"/>
      </c>
      <c r="W78" s="93"/>
      <c r="X78" s="128"/>
      <c r="Y78" s="93"/>
    </row>
    <row r="79" spans="1:25" s="98" customFormat="1" ht="12">
      <c r="A79" s="175">
        <v>72</v>
      </c>
      <c r="B79" s="94"/>
      <c r="C79" s="94"/>
      <c r="D79" s="115"/>
      <c r="E79" s="190"/>
      <c r="F79" s="95"/>
      <c r="G79" s="96"/>
      <c r="H79" s="185"/>
      <c r="I79" s="193">
        <f t="shared" si="12"/>
      </c>
      <c r="J79" s="194">
        <f t="shared" si="13"/>
      </c>
      <c r="K79" s="194">
        <f t="shared" si="14"/>
      </c>
      <c r="L79" s="194">
        <f t="shared" si="15"/>
      </c>
      <c r="M79" s="94"/>
      <c r="N79" s="129"/>
      <c r="O79" s="97"/>
      <c r="P79" s="95"/>
      <c r="Q79" s="95"/>
      <c r="R79" s="97"/>
      <c r="S79" s="69">
        <f t="shared" si="16"/>
      </c>
      <c r="T79" s="292">
        <f t="shared" si="11"/>
      </c>
      <c r="U79" s="292">
        <f t="shared" si="9"/>
      </c>
      <c r="V79" s="196">
        <f t="shared" si="10"/>
      </c>
      <c r="W79" s="93"/>
      <c r="X79" s="128"/>
      <c r="Y79" s="93"/>
    </row>
    <row r="80" spans="1:25" s="98" customFormat="1" ht="12">
      <c r="A80" s="175">
        <v>73</v>
      </c>
      <c r="B80" s="94"/>
      <c r="C80" s="94"/>
      <c r="D80" s="115"/>
      <c r="E80" s="190"/>
      <c r="F80" s="95"/>
      <c r="G80" s="96"/>
      <c r="H80" s="185"/>
      <c r="I80" s="193">
        <f t="shared" si="12"/>
      </c>
      <c r="J80" s="194">
        <f t="shared" si="13"/>
      </c>
      <c r="K80" s="194">
        <f t="shared" si="14"/>
      </c>
      <c r="L80" s="194">
        <f t="shared" si="15"/>
      </c>
      <c r="M80" s="94"/>
      <c r="N80" s="129"/>
      <c r="O80" s="97"/>
      <c r="P80" s="95"/>
      <c r="Q80" s="95"/>
      <c r="R80" s="97"/>
      <c r="S80" s="69">
        <f t="shared" si="16"/>
      </c>
      <c r="T80" s="292">
        <f t="shared" si="11"/>
      </c>
      <c r="U80" s="292">
        <f t="shared" si="9"/>
      </c>
      <c r="V80" s="196">
        <f t="shared" si="10"/>
      </c>
      <c r="W80" s="93"/>
      <c r="X80" s="128"/>
      <c r="Y80" s="93"/>
    </row>
    <row r="81" spans="1:25" s="98" customFormat="1" ht="12">
      <c r="A81" s="175">
        <v>74</v>
      </c>
      <c r="B81" s="94"/>
      <c r="C81" s="94"/>
      <c r="D81" s="115"/>
      <c r="E81" s="190"/>
      <c r="F81" s="95"/>
      <c r="G81" s="96"/>
      <c r="H81" s="185"/>
      <c r="I81" s="193">
        <f t="shared" si="12"/>
      </c>
      <c r="J81" s="194">
        <f t="shared" si="13"/>
      </c>
      <c r="K81" s="194">
        <f t="shared" si="14"/>
      </c>
      <c r="L81" s="194">
        <f t="shared" si="15"/>
      </c>
      <c r="M81" s="94"/>
      <c r="N81" s="129"/>
      <c r="O81" s="97"/>
      <c r="P81" s="95"/>
      <c r="Q81" s="95"/>
      <c r="R81" s="97"/>
      <c r="S81" s="69">
        <f t="shared" si="16"/>
      </c>
      <c r="T81" s="292">
        <f t="shared" si="11"/>
      </c>
      <c r="U81" s="292">
        <f t="shared" si="9"/>
      </c>
      <c r="V81" s="196">
        <f t="shared" si="10"/>
      </c>
      <c r="W81" s="93"/>
      <c r="X81" s="128"/>
      <c r="Y81" s="93"/>
    </row>
    <row r="82" spans="1:25" s="98" customFormat="1" ht="12">
      <c r="A82" s="175">
        <v>75</v>
      </c>
      <c r="B82" s="94"/>
      <c r="C82" s="94"/>
      <c r="D82" s="115"/>
      <c r="E82" s="190"/>
      <c r="F82" s="95"/>
      <c r="G82" s="96"/>
      <c r="H82" s="185"/>
      <c r="I82" s="193">
        <f t="shared" si="12"/>
      </c>
      <c r="J82" s="194">
        <f t="shared" si="13"/>
      </c>
      <c r="K82" s="194">
        <f t="shared" si="14"/>
      </c>
      <c r="L82" s="194">
        <f t="shared" si="15"/>
      </c>
      <c r="M82" s="94"/>
      <c r="N82" s="129"/>
      <c r="O82" s="97"/>
      <c r="P82" s="95"/>
      <c r="Q82" s="95"/>
      <c r="R82" s="97"/>
      <c r="S82" s="69">
        <f t="shared" si="16"/>
      </c>
      <c r="T82" s="292">
        <f t="shared" si="11"/>
      </c>
      <c r="U82" s="292">
        <f t="shared" si="9"/>
      </c>
      <c r="V82" s="196">
        <f t="shared" si="10"/>
      </c>
      <c r="W82" s="93"/>
      <c r="X82" s="128"/>
      <c r="Y82" s="93"/>
    </row>
    <row r="83" spans="1:25" s="98" customFormat="1" ht="12">
      <c r="A83" s="175">
        <v>76</v>
      </c>
      <c r="B83" s="94"/>
      <c r="C83" s="94"/>
      <c r="D83" s="115"/>
      <c r="E83" s="190"/>
      <c r="F83" s="95"/>
      <c r="G83" s="96"/>
      <c r="H83" s="185"/>
      <c r="I83" s="193">
        <f t="shared" si="12"/>
      </c>
      <c r="J83" s="194">
        <f t="shared" si="13"/>
      </c>
      <c r="K83" s="194">
        <f t="shared" si="14"/>
      </c>
      <c r="L83" s="194">
        <f t="shared" si="15"/>
      </c>
      <c r="M83" s="94"/>
      <c r="N83" s="129"/>
      <c r="O83" s="97"/>
      <c r="P83" s="95"/>
      <c r="Q83" s="95"/>
      <c r="R83" s="97"/>
      <c r="S83" s="69">
        <f t="shared" si="16"/>
      </c>
      <c r="T83" s="292">
        <f t="shared" si="11"/>
      </c>
      <c r="U83" s="292">
        <f t="shared" si="9"/>
      </c>
      <c r="V83" s="196">
        <f t="shared" si="10"/>
      </c>
      <c r="W83" s="93"/>
      <c r="X83" s="128"/>
      <c r="Y83" s="93"/>
    </row>
    <row r="84" spans="1:25" s="98" customFormat="1" ht="12">
      <c r="A84" s="175">
        <v>77</v>
      </c>
      <c r="B84" s="94"/>
      <c r="C84" s="94"/>
      <c r="D84" s="115"/>
      <c r="E84" s="190"/>
      <c r="F84" s="95"/>
      <c r="G84" s="96"/>
      <c r="H84" s="185"/>
      <c r="I84" s="193">
        <f t="shared" si="12"/>
      </c>
      <c r="J84" s="194">
        <f t="shared" si="13"/>
      </c>
      <c r="K84" s="194">
        <f t="shared" si="14"/>
      </c>
      <c r="L84" s="194">
        <f t="shared" si="15"/>
      </c>
      <c r="M84" s="94"/>
      <c r="N84" s="129"/>
      <c r="O84" s="97"/>
      <c r="P84" s="95"/>
      <c r="Q84" s="95"/>
      <c r="R84" s="97"/>
      <c r="S84" s="69">
        <f t="shared" si="16"/>
      </c>
      <c r="T84" s="292">
        <f t="shared" si="11"/>
      </c>
      <c r="U84" s="292">
        <f t="shared" si="9"/>
      </c>
      <c r="V84" s="196">
        <f t="shared" si="10"/>
      </c>
      <c r="W84" s="93"/>
      <c r="X84" s="128"/>
      <c r="Y84" s="93"/>
    </row>
    <row r="85" spans="1:25" s="98" customFormat="1" ht="12">
      <c r="A85" s="175">
        <v>78</v>
      </c>
      <c r="B85" s="94"/>
      <c r="C85" s="94"/>
      <c r="D85" s="115"/>
      <c r="E85" s="190"/>
      <c r="F85" s="95"/>
      <c r="G85" s="96"/>
      <c r="H85" s="185"/>
      <c r="I85" s="193">
        <f t="shared" si="12"/>
      </c>
      <c r="J85" s="194">
        <f t="shared" si="13"/>
      </c>
      <c r="K85" s="194">
        <f t="shared" si="14"/>
      </c>
      <c r="L85" s="194">
        <f t="shared" si="15"/>
      </c>
      <c r="M85" s="94"/>
      <c r="N85" s="129"/>
      <c r="O85" s="97"/>
      <c r="P85" s="95"/>
      <c r="Q85" s="95"/>
      <c r="R85" s="97"/>
      <c r="S85" s="69">
        <f t="shared" si="16"/>
      </c>
      <c r="T85" s="292">
        <f t="shared" si="11"/>
      </c>
      <c r="U85" s="292">
        <f t="shared" si="9"/>
      </c>
      <c r="V85" s="196">
        <f t="shared" si="10"/>
      </c>
      <c r="W85" s="93"/>
      <c r="X85" s="128"/>
      <c r="Y85" s="93"/>
    </row>
    <row r="86" spans="1:25" s="98" customFormat="1" ht="12">
      <c r="A86" s="175">
        <v>79</v>
      </c>
      <c r="B86" s="94"/>
      <c r="C86" s="94"/>
      <c r="D86" s="115"/>
      <c r="E86" s="190"/>
      <c r="F86" s="95"/>
      <c r="G86" s="96"/>
      <c r="H86" s="185"/>
      <c r="I86" s="193">
        <f t="shared" si="12"/>
      </c>
      <c r="J86" s="194">
        <f t="shared" si="13"/>
      </c>
      <c r="K86" s="194">
        <f t="shared" si="14"/>
      </c>
      <c r="L86" s="194">
        <f t="shared" si="15"/>
      </c>
      <c r="M86" s="94"/>
      <c r="N86" s="129"/>
      <c r="O86" s="97"/>
      <c r="P86" s="95"/>
      <c r="Q86" s="95"/>
      <c r="R86" s="97"/>
      <c r="S86" s="69">
        <f t="shared" si="16"/>
      </c>
      <c r="T86" s="292">
        <f t="shared" si="11"/>
      </c>
      <c r="U86" s="292">
        <f t="shared" si="9"/>
      </c>
      <c r="V86" s="196">
        <f t="shared" si="10"/>
      </c>
      <c r="W86" s="93"/>
      <c r="X86" s="128"/>
      <c r="Y86" s="93"/>
    </row>
    <row r="87" spans="1:25" s="98" customFormat="1" ht="12">
      <c r="A87" s="175">
        <v>80</v>
      </c>
      <c r="B87" s="94"/>
      <c r="C87" s="94"/>
      <c r="D87" s="115"/>
      <c r="E87" s="190"/>
      <c r="F87" s="95"/>
      <c r="G87" s="96"/>
      <c r="H87" s="185"/>
      <c r="I87" s="193">
        <f t="shared" si="12"/>
      </c>
      <c r="J87" s="194">
        <f t="shared" si="13"/>
      </c>
      <c r="K87" s="194">
        <f t="shared" si="14"/>
      </c>
      <c r="L87" s="194">
        <f t="shared" si="15"/>
      </c>
      <c r="M87" s="94"/>
      <c r="N87" s="129"/>
      <c r="O87" s="97"/>
      <c r="P87" s="95"/>
      <c r="Q87" s="95"/>
      <c r="R87" s="97"/>
      <c r="S87" s="69">
        <f t="shared" si="16"/>
      </c>
      <c r="T87" s="292">
        <f t="shared" si="11"/>
      </c>
      <c r="U87" s="292">
        <f t="shared" si="9"/>
      </c>
      <c r="V87" s="196">
        <f t="shared" si="10"/>
      </c>
      <c r="W87" s="93"/>
      <c r="X87" s="128"/>
      <c r="Y87" s="93"/>
    </row>
    <row r="88" spans="1:25" s="98" customFormat="1" ht="12">
      <c r="A88" s="175">
        <v>81</v>
      </c>
      <c r="B88" s="94"/>
      <c r="C88" s="94"/>
      <c r="D88" s="115"/>
      <c r="E88" s="190"/>
      <c r="F88" s="95"/>
      <c r="G88" s="96"/>
      <c r="H88" s="185"/>
      <c r="I88" s="193">
        <f t="shared" si="12"/>
      </c>
      <c r="J88" s="194">
        <f t="shared" si="13"/>
      </c>
      <c r="K88" s="194">
        <f t="shared" si="14"/>
      </c>
      <c r="L88" s="194">
        <f t="shared" si="15"/>
      </c>
      <c r="M88" s="94"/>
      <c r="N88" s="129"/>
      <c r="O88" s="97"/>
      <c r="P88" s="95"/>
      <c r="Q88" s="95"/>
      <c r="R88" s="97"/>
      <c r="S88" s="69">
        <f t="shared" si="16"/>
      </c>
      <c r="T88" s="292">
        <f t="shared" si="11"/>
      </c>
      <c r="U88" s="292">
        <f t="shared" si="9"/>
      </c>
      <c r="V88" s="196">
        <f t="shared" si="10"/>
      </c>
      <c r="W88" s="93"/>
      <c r="X88" s="128"/>
      <c r="Y88" s="93"/>
    </row>
    <row r="89" spans="1:25" s="98" customFormat="1" ht="12">
      <c r="A89" s="175">
        <v>82</v>
      </c>
      <c r="B89" s="94"/>
      <c r="C89" s="94"/>
      <c r="D89" s="115"/>
      <c r="E89" s="190"/>
      <c r="F89" s="95"/>
      <c r="G89" s="96"/>
      <c r="H89" s="185"/>
      <c r="I89" s="193">
        <f t="shared" si="12"/>
      </c>
      <c r="J89" s="194">
        <f t="shared" si="13"/>
      </c>
      <c r="K89" s="194">
        <f t="shared" si="14"/>
      </c>
      <c r="L89" s="194">
        <f t="shared" si="15"/>
      </c>
      <c r="M89" s="94"/>
      <c r="N89" s="129"/>
      <c r="O89" s="97"/>
      <c r="P89" s="95"/>
      <c r="Q89" s="95"/>
      <c r="R89" s="97"/>
      <c r="S89" s="69">
        <f t="shared" si="16"/>
      </c>
      <c r="T89" s="292">
        <f t="shared" si="11"/>
      </c>
      <c r="U89" s="292">
        <f t="shared" si="9"/>
      </c>
      <c r="V89" s="196">
        <f t="shared" si="10"/>
      </c>
      <c r="W89" s="93"/>
      <c r="X89" s="128"/>
      <c r="Y89" s="93"/>
    </row>
    <row r="90" spans="1:25" s="98" customFormat="1" ht="12">
      <c r="A90" s="175">
        <v>83</v>
      </c>
      <c r="B90" s="94"/>
      <c r="C90" s="94"/>
      <c r="D90" s="115"/>
      <c r="E90" s="190"/>
      <c r="F90" s="95"/>
      <c r="G90" s="96"/>
      <c r="H90" s="185"/>
      <c r="I90" s="193">
        <f t="shared" si="12"/>
      </c>
      <c r="J90" s="194">
        <f t="shared" si="13"/>
      </c>
      <c r="K90" s="194">
        <f t="shared" si="14"/>
      </c>
      <c r="L90" s="194">
        <f t="shared" si="15"/>
      </c>
      <c r="M90" s="94"/>
      <c r="N90" s="129"/>
      <c r="O90" s="97"/>
      <c r="P90" s="95"/>
      <c r="Q90" s="95"/>
      <c r="R90" s="97"/>
      <c r="S90" s="69">
        <f t="shared" si="16"/>
      </c>
      <c r="T90" s="292">
        <f t="shared" si="11"/>
      </c>
      <c r="U90" s="292">
        <f t="shared" si="9"/>
      </c>
      <c r="V90" s="196">
        <f t="shared" si="10"/>
      </c>
      <c r="W90" s="93"/>
      <c r="X90" s="128"/>
      <c r="Y90" s="93"/>
    </row>
    <row r="91" spans="1:25" s="98" customFormat="1" ht="12">
      <c r="A91" s="175">
        <v>84</v>
      </c>
      <c r="B91" s="94"/>
      <c r="C91" s="94"/>
      <c r="D91" s="115"/>
      <c r="E91" s="190"/>
      <c r="F91" s="95"/>
      <c r="G91" s="96"/>
      <c r="H91" s="185"/>
      <c r="I91" s="193">
        <f t="shared" si="12"/>
      </c>
      <c r="J91" s="194">
        <f t="shared" si="13"/>
      </c>
      <c r="K91" s="194">
        <f t="shared" si="14"/>
      </c>
      <c r="L91" s="194">
        <f t="shared" si="15"/>
      </c>
      <c r="M91" s="94"/>
      <c r="N91" s="129"/>
      <c r="O91" s="97"/>
      <c r="P91" s="95"/>
      <c r="Q91" s="95"/>
      <c r="R91" s="97"/>
      <c r="S91" s="69">
        <f t="shared" si="16"/>
      </c>
      <c r="T91" s="292">
        <f t="shared" si="11"/>
      </c>
      <c r="U91" s="292">
        <f t="shared" si="9"/>
      </c>
      <c r="V91" s="196">
        <f t="shared" si="10"/>
      </c>
      <c r="W91" s="93"/>
      <c r="X91" s="128"/>
      <c r="Y91" s="93"/>
    </row>
    <row r="92" spans="1:25" s="98" customFormat="1" ht="12">
      <c r="A92" s="175">
        <v>85</v>
      </c>
      <c r="B92" s="94"/>
      <c r="C92" s="94"/>
      <c r="D92" s="115"/>
      <c r="E92" s="190"/>
      <c r="F92" s="95"/>
      <c r="G92" s="96"/>
      <c r="H92" s="185"/>
      <c r="I92" s="193">
        <f t="shared" si="12"/>
      </c>
      <c r="J92" s="194">
        <f t="shared" si="13"/>
      </c>
      <c r="K92" s="194">
        <f t="shared" si="14"/>
      </c>
      <c r="L92" s="194">
        <f t="shared" si="15"/>
      </c>
      <c r="M92" s="94"/>
      <c r="N92" s="129"/>
      <c r="O92" s="97"/>
      <c r="P92" s="95"/>
      <c r="Q92" s="95"/>
      <c r="R92" s="97"/>
      <c r="S92" s="69">
        <f t="shared" si="16"/>
      </c>
      <c r="T92" s="292">
        <f t="shared" si="11"/>
      </c>
      <c r="U92" s="292">
        <f t="shared" si="9"/>
      </c>
      <c r="V92" s="196">
        <f t="shared" si="10"/>
      </c>
      <c r="W92" s="93"/>
      <c r="X92" s="128"/>
      <c r="Y92" s="93"/>
    </row>
    <row r="93" spans="1:25" s="98" customFormat="1" ht="12">
      <c r="A93" s="175">
        <v>86</v>
      </c>
      <c r="B93" s="94"/>
      <c r="C93" s="94"/>
      <c r="D93" s="115"/>
      <c r="E93" s="190"/>
      <c r="F93" s="95"/>
      <c r="G93" s="96"/>
      <c r="H93" s="185"/>
      <c r="I93" s="193">
        <f t="shared" si="12"/>
      </c>
      <c r="J93" s="194">
        <f t="shared" si="13"/>
      </c>
      <c r="K93" s="194">
        <f t="shared" si="14"/>
      </c>
      <c r="L93" s="194">
        <f t="shared" si="15"/>
      </c>
      <c r="M93" s="94"/>
      <c r="N93" s="129"/>
      <c r="O93" s="97"/>
      <c r="P93" s="95"/>
      <c r="Q93" s="95"/>
      <c r="R93" s="97"/>
      <c r="S93" s="69">
        <f t="shared" si="16"/>
      </c>
      <c r="T93" s="292">
        <f t="shared" si="11"/>
      </c>
      <c r="U93" s="292">
        <f t="shared" si="9"/>
      </c>
      <c r="V93" s="196">
        <f t="shared" si="10"/>
      </c>
      <c r="W93" s="93"/>
      <c r="X93" s="128"/>
      <c r="Y93" s="93"/>
    </row>
    <row r="94" spans="1:25" s="98" customFormat="1" ht="12">
      <c r="A94" s="175">
        <v>87</v>
      </c>
      <c r="B94" s="94"/>
      <c r="C94" s="94"/>
      <c r="D94" s="115"/>
      <c r="E94" s="190"/>
      <c r="F94" s="95"/>
      <c r="G94" s="96"/>
      <c r="H94" s="185"/>
      <c r="I94" s="193">
        <f t="shared" si="12"/>
      </c>
      <c r="J94" s="194">
        <f t="shared" si="13"/>
      </c>
      <c r="K94" s="194">
        <f t="shared" si="14"/>
      </c>
      <c r="L94" s="194">
        <f t="shared" si="15"/>
      </c>
      <c r="M94" s="94"/>
      <c r="N94" s="129"/>
      <c r="O94" s="97"/>
      <c r="P94" s="95"/>
      <c r="Q94" s="95"/>
      <c r="R94" s="97"/>
      <c r="S94" s="69">
        <f t="shared" si="16"/>
      </c>
      <c r="T94" s="292">
        <f t="shared" si="11"/>
      </c>
      <c r="U94" s="292">
        <f t="shared" si="9"/>
      </c>
      <c r="V94" s="196">
        <f t="shared" si="10"/>
      </c>
      <c r="W94" s="93"/>
      <c r="X94" s="128"/>
      <c r="Y94" s="93"/>
    </row>
    <row r="95" spans="1:25" s="98" customFormat="1" ht="12">
      <c r="A95" s="175">
        <v>88</v>
      </c>
      <c r="B95" s="94"/>
      <c r="C95" s="94"/>
      <c r="D95" s="115"/>
      <c r="E95" s="190"/>
      <c r="F95" s="95"/>
      <c r="G95" s="96"/>
      <c r="H95" s="185"/>
      <c r="I95" s="193">
        <f t="shared" si="12"/>
      </c>
      <c r="J95" s="194">
        <f t="shared" si="13"/>
      </c>
      <c r="K95" s="194">
        <f t="shared" si="14"/>
      </c>
      <c r="L95" s="194">
        <f t="shared" si="15"/>
      </c>
      <c r="M95" s="94"/>
      <c r="N95" s="129"/>
      <c r="O95" s="97"/>
      <c r="P95" s="95"/>
      <c r="Q95" s="95"/>
      <c r="R95" s="97"/>
      <c r="S95" s="69">
        <f t="shared" si="16"/>
      </c>
      <c r="T95" s="292">
        <f t="shared" si="11"/>
      </c>
      <c r="U95" s="292">
        <f t="shared" si="9"/>
      </c>
      <c r="V95" s="196">
        <f t="shared" si="10"/>
      </c>
      <c r="W95" s="93"/>
      <c r="X95" s="128"/>
      <c r="Y95" s="93"/>
    </row>
    <row r="96" spans="1:25" s="98" customFormat="1" ht="12">
      <c r="A96" s="175">
        <v>89</v>
      </c>
      <c r="B96" s="94"/>
      <c r="C96" s="94"/>
      <c r="D96" s="115"/>
      <c r="E96" s="190"/>
      <c r="F96" s="95"/>
      <c r="G96" s="96"/>
      <c r="H96" s="185"/>
      <c r="I96" s="193">
        <f t="shared" si="12"/>
      </c>
      <c r="J96" s="194">
        <f t="shared" si="13"/>
      </c>
      <c r="K96" s="194">
        <f t="shared" si="14"/>
      </c>
      <c r="L96" s="194">
        <f t="shared" si="15"/>
      </c>
      <c r="M96" s="94"/>
      <c r="N96" s="129"/>
      <c r="O96" s="97"/>
      <c r="P96" s="95"/>
      <c r="Q96" s="95"/>
      <c r="R96" s="97"/>
      <c r="S96" s="69">
        <f t="shared" si="16"/>
      </c>
      <c r="T96" s="292">
        <f t="shared" si="11"/>
      </c>
      <c r="U96" s="292">
        <f t="shared" si="9"/>
      </c>
      <c r="V96" s="196">
        <f t="shared" si="10"/>
      </c>
      <c r="W96" s="93"/>
      <c r="X96" s="128"/>
      <c r="Y96" s="93"/>
    </row>
    <row r="97" spans="1:25" s="98" customFormat="1" ht="12">
      <c r="A97" s="175">
        <v>90</v>
      </c>
      <c r="B97" s="94"/>
      <c r="C97" s="94"/>
      <c r="D97" s="115"/>
      <c r="E97" s="190"/>
      <c r="F97" s="95"/>
      <c r="G97" s="96"/>
      <c r="H97" s="185"/>
      <c r="I97" s="193">
        <f t="shared" si="12"/>
      </c>
      <c r="J97" s="194">
        <f t="shared" si="13"/>
      </c>
      <c r="K97" s="194">
        <f t="shared" si="14"/>
      </c>
      <c r="L97" s="194">
        <f t="shared" si="15"/>
      </c>
      <c r="M97" s="94"/>
      <c r="N97" s="129"/>
      <c r="O97" s="97"/>
      <c r="P97" s="95"/>
      <c r="Q97" s="95"/>
      <c r="R97" s="97"/>
      <c r="S97" s="69">
        <f t="shared" si="16"/>
      </c>
      <c r="T97" s="292">
        <f t="shared" si="11"/>
      </c>
      <c r="U97" s="292">
        <f t="shared" si="9"/>
      </c>
      <c r="V97" s="196">
        <f t="shared" si="10"/>
      </c>
      <c r="W97" s="93"/>
      <c r="X97" s="128"/>
      <c r="Y97" s="93"/>
    </row>
    <row r="98" spans="1:25" s="98" customFormat="1" ht="12">
      <c r="A98" s="175">
        <v>91</v>
      </c>
      <c r="B98" s="94"/>
      <c r="C98" s="94"/>
      <c r="D98" s="115"/>
      <c r="E98" s="190"/>
      <c r="F98" s="95"/>
      <c r="G98" s="96"/>
      <c r="H98" s="185"/>
      <c r="I98" s="193">
        <f t="shared" si="12"/>
      </c>
      <c r="J98" s="194">
        <f t="shared" si="13"/>
      </c>
      <c r="K98" s="194">
        <f t="shared" si="14"/>
      </c>
      <c r="L98" s="194">
        <f t="shared" si="15"/>
      </c>
      <c r="M98" s="94"/>
      <c r="N98" s="129"/>
      <c r="O98" s="97"/>
      <c r="P98" s="95"/>
      <c r="Q98" s="95"/>
      <c r="R98" s="97"/>
      <c r="S98" s="69">
        <f t="shared" si="16"/>
      </c>
      <c r="T98" s="292">
        <f t="shared" si="11"/>
      </c>
      <c r="U98" s="292">
        <f t="shared" si="9"/>
      </c>
      <c r="V98" s="196">
        <f t="shared" si="10"/>
      </c>
      <c r="W98" s="93"/>
      <c r="X98" s="128"/>
      <c r="Y98" s="93"/>
    </row>
    <row r="99" spans="1:25" s="98" customFormat="1" ht="12">
      <c r="A99" s="175">
        <v>92</v>
      </c>
      <c r="B99" s="94"/>
      <c r="C99" s="94"/>
      <c r="D99" s="115"/>
      <c r="E99" s="190"/>
      <c r="F99" s="95"/>
      <c r="G99" s="96"/>
      <c r="H99" s="185"/>
      <c r="I99" s="193">
        <f t="shared" si="12"/>
      </c>
      <c r="J99" s="194">
        <f t="shared" si="13"/>
      </c>
      <c r="K99" s="194">
        <f t="shared" si="14"/>
      </c>
      <c r="L99" s="194">
        <f t="shared" si="15"/>
      </c>
      <c r="M99" s="94"/>
      <c r="N99" s="129"/>
      <c r="O99" s="97"/>
      <c r="P99" s="95"/>
      <c r="Q99" s="95"/>
      <c r="R99" s="97"/>
      <c r="S99" s="69">
        <f t="shared" si="16"/>
      </c>
      <c r="T99" s="292">
        <f t="shared" si="11"/>
      </c>
      <c r="U99" s="292">
        <f t="shared" si="9"/>
      </c>
      <c r="V99" s="196">
        <f t="shared" si="10"/>
      </c>
      <c r="W99" s="93"/>
      <c r="X99" s="128"/>
      <c r="Y99" s="93"/>
    </row>
    <row r="100" spans="1:25" s="98" customFormat="1" ht="12">
      <c r="A100" s="175">
        <v>93</v>
      </c>
      <c r="B100" s="94"/>
      <c r="C100" s="94"/>
      <c r="D100" s="115"/>
      <c r="E100" s="190"/>
      <c r="F100" s="95"/>
      <c r="G100" s="96"/>
      <c r="H100" s="185"/>
      <c r="I100" s="193">
        <f t="shared" si="12"/>
      </c>
      <c r="J100" s="194">
        <f t="shared" si="13"/>
      </c>
      <c r="K100" s="194">
        <f t="shared" si="14"/>
      </c>
      <c r="L100" s="194">
        <f t="shared" si="15"/>
      </c>
      <c r="M100" s="94"/>
      <c r="N100" s="129"/>
      <c r="O100" s="97"/>
      <c r="P100" s="95"/>
      <c r="Q100" s="95"/>
      <c r="R100" s="97"/>
      <c r="S100" s="69">
        <f t="shared" si="16"/>
      </c>
      <c r="T100" s="292">
        <f t="shared" si="11"/>
      </c>
      <c r="U100" s="292">
        <f t="shared" si="9"/>
      </c>
      <c r="V100" s="196">
        <f t="shared" si="10"/>
      </c>
      <c r="W100" s="93"/>
      <c r="X100" s="128"/>
      <c r="Y100" s="93"/>
    </row>
    <row r="101" spans="1:25" s="98" customFormat="1" ht="12">
      <c r="A101" s="175">
        <v>94</v>
      </c>
      <c r="B101" s="94"/>
      <c r="C101" s="94"/>
      <c r="D101" s="115"/>
      <c r="E101" s="190"/>
      <c r="F101" s="95"/>
      <c r="G101" s="96"/>
      <c r="H101" s="185"/>
      <c r="I101" s="193">
        <f t="shared" si="12"/>
      </c>
      <c r="J101" s="194">
        <f t="shared" si="13"/>
      </c>
      <c r="K101" s="194">
        <f t="shared" si="14"/>
      </c>
      <c r="L101" s="194">
        <f t="shared" si="15"/>
      </c>
      <c r="M101" s="94"/>
      <c r="N101" s="129"/>
      <c r="O101" s="97"/>
      <c r="P101" s="95"/>
      <c r="Q101" s="95"/>
      <c r="R101" s="97"/>
      <c r="S101" s="69">
        <f t="shared" si="16"/>
      </c>
      <c r="T101" s="292">
        <f t="shared" si="11"/>
      </c>
      <c r="U101" s="292">
        <f t="shared" si="9"/>
      </c>
      <c r="V101" s="196">
        <f t="shared" si="10"/>
      </c>
      <c r="W101" s="93"/>
      <c r="X101" s="128"/>
      <c r="Y101" s="93"/>
    </row>
    <row r="102" spans="1:25" s="98" customFormat="1" ht="12">
      <c r="A102" s="175">
        <v>95</v>
      </c>
      <c r="B102" s="94"/>
      <c r="C102" s="94"/>
      <c r="D102" s="115"/>
      <c r="E102" s="190"/>
      <c r="F102" s="95"/>
      <c r="G102" s="96"/>
      <c r="H102" s="185"/>
      <c r="I102" s="193">
        <f t="shared" si="12"/>
      </c>
      <c r="J102" s="194">
        <f t="shared" si="13"/>
      </c>
      <c r="K102" s="194">
        <f t="shared" si="14"/>
      </c>
      <c r="L102" s="194">
        <f t="shared" si="15"/>
      </c>
      <c r="M102" s="94"/>
      <c r="N102" s="129"/>
      <c r="O102" s="97"/>
      <c r="P102" s="95"/>
      <c r="Q102" s="95"/>
      <c r="R102" s="97"/>
      <c r="S102" s="69">
        <f t="shared" si="16"/>
      </c>
      <c r="T102" s="292">
        <f t="shared" si="11"/>
      </c>
      <c r="U102" s="292">
        <f t="shared" si="9"/>
      </c>
      <c r="V102" s="196">
        <f t="shared" si="10"/>
      </c>
      <c r="W102" s="93"/>
      <c r="X102" s="128"/>
      <c r="Y102" s="93"/>
    </row>
    <row r="103" spans="1:25" s="98" customFormat="1" ht="12">
      <c r="A103" s="175">
        <v>96</v>
      </c>
      <c r="B103" s="94"/>
      <c r="C103" s="94"/>
      <c r="D103" s="115"/>
      <c r="E103" s="190"/>
      <c r="F103" s="95"/>
      <c r="G103" s="96"/>
      <c r="H103" s="185"/>
      <c r="I103" s="193">
        <f t="shared" si="12"/>
      </c>
      <c r="J103" s="194">
        <f t="shared" si="13"/>
      </c>
      <c r="K103" s="194">
        <f t="shared" si="14"/>
      </c>
      <c r="L103" s="194">
        <f t="shared" si="15"/>
      </c>
      <c r="M103" s="94"/>
      <c r="N103" s="129"/>
      <c r="O103" s="97"/>
      <c r="P103" s="95"/>
      <c r="Q103" s="95"/>
      <c r="R103" s="97"/>
      <c r="S103" s="69">
        <f t="shared" si="16"/>
      </c>
      <c r="T103" s="292">
        <f t="shared" si="11"/>
      </c>
      <c r="U103" s="292">
        <f t="shared" si="9"/>
      </c>
      <c r="V103" s="196">
        <f t="shared" si="10"/>
      </c>
      <c r="W103" s="93"/>
      <c r="X103" s="128"/>
      <c r="Y103" s="93"/>
    </row>
    <row r="104" spans="1:25" s="98" customFormat="1" ht="12">
      <c r="A104" s="175">
        <v>97</v>
      </c>
      <c r="B104" s="94"/>
      <c r="C104" s="94"/>
      <c r="D104" s="115"/>
      <c r="E104" s="190"/>
      <c r="F104" s="95"/>
      <c r="G104" s="96"/>
      <c r="H104" s="185"/>
      <c r="I104" s="193">
        <f t="shared" si="12"/>
      </c>
      <c r="J104" s="194">
        <f t="shared" si="13"/>
      </c>
      <c r="K104" s="194">
        <f t="shared" si="14"/>
      </c>
      <c r="L104" s="194">
        <f t="shared" si="15"/>
      </c>
      <c r="M104" s="94"/>
      <c r="N104" s="129"/>
      <c r="O104" s="97"/>
      <c r="P104" s="95"/>
      <c r="Q104" s="95"/>
      <c r="R104" s="97"/>
      <c r="S104" s="69">
        <f t="shared" si="16"/>
      </c>
      <c r="T104" s="292">
        <f t="shared" si="11"/>
      </c>
      <c r="U104" s="292">
        <f t="shared" si="9"/>
      </c>
      <c r="V104" s="196">
        <f t="shared" si="10"/>
      </c>
      <c r="W104" s="93"/>
      <c r="X104" s="128"/>
      <c r="Y104" s="93"/>
    </row>
    <row r="105" spans="1:25" s="98" customFormat="1" ht="12">
      <c r="A105" s="175">
        <v>98</v>
      </c>
      <c r="B105" s="94"/>
      <c r="C105" s="94"/>
      <c r="D105" s="115"/>
      <c r="E105" s="190"/>
      <c r="F105" s="95"/>
      <c r="G105" s="96"/>
      <c r="H105" s="185"/>
      <c r="I105" s="193">
        <f t="shared" si="12"/>
      </c>
      <c r="J105" s="194">
        <f t="shared" si="13"/>
      </c>
      <c r="K105" s="194">
        <f t="shared" si="14"/>
      </c>
      <c r="L105" s="194">
        <f t="shared" si="15"/>
      </c>
      <c r="M105" s="94"/>
      <c r="N105" s="129"/>
      <c r="O105" s="97"/>
      <c r="P105" s="95"/>
      <c r="Q105" s="95"/>
      <c r="R105" s="97"/>
      <c r="S105" s="69">
        <f t="shared" si="16"/>
      </c>
      <c r="T105" s="292">
        <f t="shared" si="11"/>
      </c>
      <c r="U105" s="292">
        <f t="shared" si="9"/>
      </c>
      <c r="V105" s="196">
        <f t="shared" si="10"/>
      </c>
      <c r="W105" s="93"/>
      <c r="X105" s="128"/>
      <c r="Y105" s="93"/>
    </row>
    <row r="106" spans="1:25" s="98" customFormat="1" ht="12">
      <c r="A106" s="175">
        <v>99</v>
      </c>
      <c r="B106" s="94"/>
      <c r="C106" s="94"/>
      <c r="D106" s="115"/>
      <c r="E106" s="190"/>
      <c r="F106" s="95"/>
      <c r="G106" s="96"/>
      <c r="H106" s="185"/>
      <c r="I106" s="193">
        <f t="shared" si="12"/>
      </c>
      <c r="J106" s="194">
        <f t="shared" si="13"/>
      </c>
      <c r="K106" s="194">
        <f t="shared" si="14"/>
      </c>
      <c r="L106" s="194">
        <f t="shared" si="15"/>
      </c>
      <c r="M106" s="94"/>
      <c r="N106" s="129"/>
      <c r="O106" s="97"/>
      <c r="P106" s="95"/>
      <c r="Q106" s="95"/>
      <c r="R106" s="97"/>
      <c r="S106" s="69">
        <f t="shared" si="16"/>
      </c>
      <c r="T106" s="292">
        <f t="shared" si="11"/>
      </c>
      <c r="U106" s="292">
        <f t="shared" si="9"/>
      </c>
      <c r="V106" s="196">
        <f t="shared" si="10"/>
      </c>
      <c r="W106" s="93"/>
      <c r="X106" s="128"/>
      <c r="Y106" s="93"/>
    </row>
    <row r="107" spans="1:25" s="98" customFormat="1" ht="12.75" thickBot="1">
      <c r="A107" s="175">
        <v>100</v>
      </c>
      <c r="B107" s="94"/>
      <c r="C107" s="94"/>
      <c r="D107" s="115"/>
      <c r="E107" s="190"/>
      <c r="F107" s="95"/>
      <c r="G107" s="96"/>
      <c r="H107" s="185"/>
      <c r="I107" s="193">
        <f t="shared" si="12"/>
      </c>
      <c r="J107" s="194">
        <f t="shared" si="13"/>
      </c>
      <c r="K107" s="194">
        <f t="shared" si="14"/>
      </c>
      <c r="L107" s="194">
        <f t="shared" si="15"/>
      </c>
      <c r="M107" s="94"/>
      <c r="N107" s="129"/>
      <c r="O107" s="97"/>
      <c r="P107" s="95"/>
      <c r="Q107" s="95"/>
      <c r="R107" s="97"/>
      <c r="S107" s="69">
        <f t="shared" si="16"/>
      </c>
      <c r="T107" s="292">
        <f t="shared" si="11"/>
      </c>
      <c r="U107" s="292">
        <f t="shared" si="9"/>
      </c>
      <c r="V107" s="196">
        <f t="shared" si="10"/>
      </c>
      <c r="W107" s="93"/>
      <c r="X107" s="128"/>
      <c r="Y107" s="93"/>
    </row>
    <row r="108" spans="1:25" s="1" customFormat="1" ht="23.25" thickBot="1">
      <c r="A108" s="260"/>
      <c r="B108" s="261"/>
      <c r="C108" s="261"/>
      <c r="D108" s="262"/>
      <c r="E108" s="263"/>
      <c r="F108" s="264"/>
      <c r="G108" s="265"/>
      <c r="H108" s="261">
        <f>COUNT($V8:$V107)</f>
        <v>0</v>
      </c>
      <c r="I108" s="260"/>
      <c r="J108" s="266"/>
      <c r="K108" s="261" t="s">
        <v>267</v>
      </c>
      <c r="L108" s="261"/>
      <c r="M108" s="267"/>
      <c r="N108" s="268"/>
      <c r="O108" s="269"/>
      <c r="P108" s="268"/>
      <c r="Q108" s="268"/>
      <c r="R108" s="269"/>
      <c r="S108" s="260" t="s">
        <v>391</v>
      </c>
      <c r="T108" s="282">
        <f>COUNT(V8:V107)</f>
        <v>0</v>
      </c>
      <c r="U108" s="282" t="s">
        <v>322</v>
      </c>
      <c r="V108" s="270">
        <f>SUM(V8:V107)</f>
        <v>0</v>
      </c>
      <c r="W108" s="264"/>
      <c r="X108" s="271"/>
      <c r="Y108" s="272"/>
    </row>
    <row r="109" spans="1:25" s="78" customFormat="1" ht="76.5" customHeight="1">
      <c r="A109" s="99"/>
      <c r="B109" s="77"/>
      <c r="C109" s="77"/>
      <c r="D109" s="77"/>
      <c r="E109" s="2"/>
      <c r="F109" s="2"/>
      <c r="G109" s="79"/>
      <c r="H109" s="3"/>
      <c r="I109" s="75"/>
      <c r="J109" s="108"/>
      <c r="K109" s="77"/>
      <c r="L109" s="77"/>
      <c r="M109" s="141"/>
      <c r="N109" s="150"/>
      <c r="O109" s="152"/>
      <c r="P109" s="151"/>
      <c r="Q109" s="151"/>
      <c r="R109" s="152"/>
      <c r="S109" s="99"/>
      <c r="T109" s="283"/>
      <c r="U109" s="284"/>
      <c r="V109" s="120"/>
      <c r="W109" s="100"/>
      <c r="Y109" s="100"/>
    </row>
    <row r="110" spans="5:25" ht="18">
      <c r="E110" s="4"/>
      <c r="N110" s="153"/>
      <c r="O110" s="155"/>
      <c r="Q110" s="154"/>
      <c r="R110" s="155"/>
      <c r="S110" s="133"/>
      <c r="T110" s="285"/>
      <c r="U110" s="285"/>
      <c r="V110" s="134"/>
      <c r="W110" s="132"/>
      <c r="X110" s="56"/>
      <c r="Y110" s="101"/>
    </row>
    <row r="111" spans="5:25" ht="18">
      <c r="E111" s="4"/>
      <c r="N111" s="153"/>
      <c r="O111" s="155"/>
      <c r="Q111" s="154"/>
      <c r="R111" s="155"/>
      <c r="S111" s="133"/>
      <c r="T111" s="285"/>
      <c r="U111" s="285"/>
      <c r="V111" s="134"/>
      <c r="W111" s="132"/>
      <c r="X111" s="56"/>
      <c r="Y111" s="101"/>
    </row>
    <row r="112" spans="5:25" ht="18">
      <c r="E112" s="4"/>
      <c r="N112" s="153"/>
      <c r="O112" s="155"/>
      <c r="Q112" s="154"/>
      <c r="R112" s="155"/>
      <c r="S112" s="133"/>
      <c r="T112" s="285"/>
      <c r="U112" s="285"/>
      <c r="V112" s="134"/>
      <c r="W112" s="132"/>
      <c r="X112" s="56"/>
      <c r="Y112" s="101"/>
    </row>
    <row r="113" spans="5:25" ht="18">
      <c r="E113" s="4"/>
      <c r="N113" s="153"/>
      <c r="O113" s="155"/>
      <c r="Q113" s="154"/>
      <c r="R113" s="155"/>
      <c r="S113" s="133"/>
      <c r="T113" s="285"/>
      <c r="U113" s="285"/>
      <c r="V113" s="134"/>
      <c r="W113" s="132"/>
      <c r="X113" s="56"/>
      <c r="Y113" s="101"/>
    </row>
    <row r="114" spans="5:25" ht="18">
      <c r="E114" s="4"/>
      <c r="N114" s="153"/>
      <c r="O114" s="155"/>
      <c r="Q114" s="154"/>
      <c r="R114" s="155"/>
      <c r="S114" s="133"/>
      <c r="T114" s="285"/>
      <c r="U114" s="285"/>
      <c r="V114" s="134"/>
      <c r="W114" s="132"/>
      <c r="X114" s="56"/>
      <c r="Y114" s="101"/>
    </row>
    <row r="115" spans="5:25" ht="18">
      <c r="E115" s="4"/>
      <c r="N115" s="153"/>
      <c r="O115" s="155"/>
      <c r="Q115" s="154"/>
      <c r="R115" s="155"/>
      <c r="S115" s="133"/>
      <c r="T115" s="285"/>
      <c r="U115" s="285"/>
      <c r="V115" s="134"/>
      <c r="W115" s="132"/>
      <c r="X115" s="56"/>
      <c r="Y115" s="101"/>
    </row>
    <row r="116" spans="5:25" ht="18">
      <c r="E116" s="4"/>
      <c r="N116" s="153"/>
      <c r="O116" s="155"/>
      <c r="Q116" s="154"/>
      <c r="R116" s="155"/>
      <c r="S116" s="133"/>
      <c r="T116" s="285"/>
      <c r="U116" s="285"/>
      <c r="V116" s="134"/>
      <c r="W116" s="132"/>
      <c r="X116" s="56"/>
      <c r="Y116" s="101"/>
    </row>
    <row r="117" spans="1:25" s="1" customFormat="1" ht="16.5" customHeight="1" hidden="1" thickBot="1">
      <c r="A117" s="58"/>
      <c r="E117" s="114" t="s">
        <v>256</v>
      </c>
      <c r="F117" s="91" t="s">
        <v>268</v>
      </c>
      <c r="G117" s="199" t="s">
        <v>258</v>
      </c>
      <c r="H117" s="295" t="s">
        <v>261</v>
      </c>
      <c r="I117" s="296" t="s">
        <v>409</v>
      </c>
      <c r="J117" s="297" t="s">
        <v>410</v>
      </c>
      <c r="K117" s="298" t="s">
        <v>259</v>
      </c>
      <c r="L117" s="299" t="s">
        <v>260</v>
      </c>
      <c r="M117" s="143"/>
      <c r="N117" s="156" t="s">
        <v>338</v>
      </c>
      <c r="O117" s="155"/>
      <c r="P117" s="176" t="s">
        <v>262</v>
      </c>
      <c r="Q117" s="186" t="s">
        <v>263</v>
      </c>
      <c r="R117" s="176" t="s">
        <v>337</v>
      </c>
      <c r="S117" s="177" t="s">
        <v>357</v>
      </c>
      <c r="T117" s="286" t="s">
        <v>358</v>
      </c>
      <c r="U117" s="286" t="s">
        <v>336</v>
      </c>
      <c r="V117" s="278" t="s">
        <v>64</v>
      </c>
      <c r="W117" s="131" t="s">
        <v>321</v>
      </c>
      <c r="Y117" s="114" t="s">
        <v>43</v>
      </c>
    </row>
    <row r="118" spans="1:25" s="61" customFormat="1" ht="16.5" customHeight="1" hidden="1">
      <c r="A118" s="58"/>
      <c r="B118" s="117"/>
      <c r="C118" s="117"/>
      <c r="D118" s="117"/>
      <c r="E118" s="65" t="s">
        <v>240</v>
      </c>
      <c r="F118" s="71" t="s">
        <v>269</v>
      </c>
      <c r="G118" s="72" t="b">
        <f>OR(F8="NIE",F8="Pasaporte",F8="Sin DNI",AND(ISNUMBER(VALUE(MID($G123,1,8))),NOT(ISNUMBER(VALUE(RIGHT($G123)))),LEN($G123)=9,ISERROR(FIND(".",$G123,1))))</f>
        <v>0</v>
      </c>
      <c r="H118" s="126" t="s">
        <v>309</v>
      </c>
      <c r="I118" s="123">
        <v>1</v>
      </c>
      <c r="J118" s="189" t="s">
        <v>157</v>
      </c>
      <c r="K118" s="116" t="s">
        <v>92</v>
      </c>
      <c r="L118" s="300" t="s">
        <v>248</v>
      </c>
      <c r="M118" s="144"/>
      <c r="N118" s="183">
        <v>1</v>
      </c>
      <c r="O118" s="155"/>
      <c r="P118" s="314" t="s">
        <v>332</v>
      </c>
      <c r="Q118" s="316" t="s">
        <v>271</v>
      </c>
      <c r="R118" s="316">
        <v>1</v>
      </c>
      <c r="S118" s="318">
        <v>1</v>
      </c>
      <c r="T118" s="318">
        <v>32873</v>
      </c>
      <c r="U118" s="319" t="s">
        <v>59</v>
      </c>
      <c r="V118" s="274" t="s">
        <v>63</v>
      </c>
      <c r="W118" s="179">
        <v>5</v>
      </c>
      <c r="X118" s="59"/>
      <c r="Y118" s="65" t="s">
        <v>44</v>
      </c>
    </row>
    <row r="119" spans="1:25" s="61" customFormat="1" ht="16.5" customHeight="1" hidden="1">
      <c r="A119" s="58"/>
      <c r="B119" s="117"/>
      <c r="C119" s="117"/>
      <c r="D119" s="117"/>
      <c r="E119" s="65" t="s">
        <v>407</v>
      </c>
      <c r="F119" s="71" t="s">
        <v>272</v>
      </c>
      <c r="G119" s="60" t="s">
        <v>315</v>
      </c>
      <c r="H119" s="126" t="s">
        <v>270</v>
      </c>
      <c r="I119" s="123">
        <v>2</v>
      </c>
      <c r="J119" s="189" t="s">
        <v>148</v>
      </c>
      <c r="K119" s="116" t="s">
        <v>93</v>
      </c>
      <c r="L119" s="188" t="s">
        <v>411</v>
      </c>
      <c r="M119" s="144"/>
      <c r="N119" s="184">
        <v>2</v>
      </c>
      <c r="O119" s="155"/>
      <c r="P119" s="320" t="s">
        <v>332</v>
      </c>
      <c r="Q119" s="63" t="s">
        <v>341</v>
      </c>
      <c r="R119" s="63">
        <f aca="true" t="shared" si="17" ref="R119:R167">R118+1</f>
        <v>2</v>
      </c>
      <c r="S119" s="280">
        <v>1</v>
      </c>
      <c r="T119" s="280">
        <v>32873</v>
      </c>
      <c r="U119" s="287" t="s">
        <v>59</v>
      </c>
      <c r="V119" s="275" t="s">
        <v>65</v>
      </c>
      <c r="W119" s="180">
        <v>10</v>
      </c>
      <c r="X119" s="59"/>
      <c r="Y119" s="65" t="s">
        <v>45</v>
      </c>
    </row>
    <row r="120" spans="1:25" s="61" customFormat="1" ht="16.5" customHeight="1" hidden="1">
      <c r="A120" s="58"/>
      <c r="B120" s="117"/>
      <c r="C120" s="117"/>
      <c r="D120" s="117"/>
      <c r="E120" s="58"/>
      <c r="F120" s="71" t="s">
        <v>264</v>
      </c>
      <c r="G120" s="62"/>
      <c r="H120" s="126" t="s">
        <v>316</v>
      </c>
      <c r="I120" s="123">
        <v>3</v>
      </c>
      <c r="J120" s="189" t="s">
        <v>238</v>
      </c>
      <c r="K120" s="103" t="s">
        <v>230</v>
      </c>
      <c r="L120" s="217" t="s">
        <v>289</v>
      </c>
      <c r="M120" s="144"/>
      <c r="N120" s="157"/>
      <c r="O120" s="155"/>
      <c r="P120" s="320" t="s">
        <v>332</v>
      </c>
      <c r="Q120" s="63" t="s">
        <v>273</v>
      </c>
      <c r="R120" s="63">
        <f t="shared" si="17"/>
        <v>3</v>
      </c>
      <c r="S120" s="280">
        <v>1</v>
      </c>
      <c r="T120" s="280">
        <v>32873</v>
      </c>
      <c r="U120" s="287" t="s">
        <v>59</v>
      </c>
      <c r="V120" s="276" t="s">
        <v>66</v>
      </c>
      <c r="W120" s="181">
        <v>2</v>
      </c>
      <c r="X120" s="59"/>
      <c r="Y120" s="101"/>
    </row>
    <row r="121" spans="1:25" s="61" customFormat="1" ht="16.5" customHeight="1" hidden="1">
      <c r="A121" s="58"/>
      <c r="B121" s="117"/>
      <c r="C121" s="117"/>
      <c r="D121" s="117"/>
      <c r="E121" s="58"/>
      <c r="F121" s="71" t="s">
        <v>274</v>
      </c>
      <c r="G121" s="62"/>
      <c r="H121" s="126" t="s">
        <v>249</v>
      </c>
      <c r="I121" s="123">
        <v>161</v>
      </c>
      <c r="J121" s="189" t="s">
        <v>148</v>
      </c>
      <c r="K121" s="116" t="s">
        <v>241</v>
      </c>
      <c r="L121" s="188" t="s">
        <v>411</v>
      </c>
      <c r="M121" s="144"/>
      <c r="N121" s="157"/>
      <c r="O121" s="155"/>
      <c r="P121" s="320" t="s">
        <v>332</v>
      </c>
      <c r="Q121" s="63" t="s">
        <v>342</v>
      </c>
      <c r="R121" s="63">
        <f t="shared" si="17"/>
        <v>4</v>
      </c>
      <c r="S121" s="280">
        <v>1</v>
      </c>
      <c r="T121" s="280">
        <v>32873</v>
      </c>
      <c r="U121" s="287" t="s">
        <v>59</v>
      </c>
      <c r="V121" s="276" t="s">
        <v>67</v>
      </c>
      <c r="W121" s="181">
        <v>4</v>
      </c>
      <c r="X121" s="59"/>
      <c r="Y121" s="101"/>
    </row>
    <row r="122" spans="1:25" s="61" customFormat="1" ht="16.5" customHeight="1" hidden="1">
      <c r="A122" s="58"/>
      <c r="B122" s="117"/>
      <c r="C122" s="117"/>
      <c r="D122" s="117"/>
      <c r="E122" s="58"/>
      <c r="F122" s="58"/>
      <c r="G122" s="60"/>
      <c r="H122" s="126" t="s">
        <v>231</v>
      </c>
      <c r="I122" s="123">
        <v>137</v>
      </c>
      <c r="J122" s="189" t="s">
        <v>238</v>
      </c>
      <c r="K122" s="116" t="s">
        <v>230</v>
      </c>
      <c r="L122" s="188" t="s">
        <v>289</v>
      </c>
      <c r="M122" s="144"/>
      <c r="N122" s="157"/>
      <c r="O122" s="155"/>
      <c r="P122" s="273" t="s">
        <v>332</v>
      </c>
      <c r="Q122" s="64" t="s">
        <v>277</v>
      </c>
      <c r="R122" s="63">
        <f t="shared" si="17"/>
        <v>5</v>
      </c>
      <c r="S122" s="280">
        <v>1</v>
      </c>
      <c r="T122" s="280">
        <v>32873</v>
      </c>
      <c r="U122" s="287" t="s">
        <v>59</v>
      </c>
      <c r="V122" s="275" t="s">
        <v>68</v>
      </c>
      <c r="W122" s="180">
        <v>11</v>
      </c>
      <c r="X122" s="59"/>
      <c r="Y122" s="101"/>
    </row>
    <row r="123" spans="1:25" s="61" customFormat="1" ht="16.5" customHeight="1" hidden="1">
      <c r="A123" s="58"/>
      <c r="B123" s="117"/>
      <c r="C123" s="117"/>
      <c r="D123" s="117"/>
      <c r="E123" s="58"/>
      <c r="F123" s="58"/>
      <c r="G123" s="60"/>
      <c r="H123" s="126" t="s">
        <v>311</v>
      </c>
      <c r="I123" s="123">
        <v>4</v>
      </c>
      <c r="J123" s="189" t="s">
        <v>157</v>
      </c>
      <c r="K123" s="116" t="s">
        <v>94</v>
      </c>
      <c r="L123" s="188" t="s">
        <v>248</v>
      </c>
      <c r="M123" s="144"/>
      <c r="N123" s="157"/>
      <c r="O123" s="155"/>
      <c r="P123" s="273" t="s">
        <v>332</v>
      </c>
      <c r="Q123" s="64" t="s">
        <v>343</v>
      </c>
      <c r="R123" s="63">
        <f t="shared" si="17"/>
        <v>6</v>
      </c>
      <c r="S123" s="280">
        <v>1</v>
      </c>
      <c r="T123" s="280">
        <v>32873</v>
      </c>
      <c r="U123" s="287" t="s">
        <v>59</v>
      </c>
      <c r="V123" s="275" t="s">
        <v>69</v>
      </c>
      <c r="W123" s="180">
        <v>20</v>
      </c>
      <c r="X123" s="59"/>
      <c r="Y123" s="101"/>
    </row>
    <row r="124" spans="1:25" s="61" customFormat="1" ht="16.5" customHeight="1" hidden="1">
      <c r="A124" s="58"/>
      <c r="B124" s="117"/>
      <c r="C124" s="117"/>
      <c r="D124" s="117"/>
      <c r="E124" s="58"/>
      <c r="F124" s="58"/>
      <c r="G124" s="60"/>
      <c r="H124" s="126" t="s">
        <v>320</v>
      </c>
      <c r="I124" s="123">
        <v>82</v>
      </c>
      <c r="J124" s="189" t="s">
        <v>250</v>
      </c>
      <c r="K124" s="116" t="s">
        <v>95</v>
      </c>
      <c r="L124" s="188" t="s">
        <v>96</v>
      </c>
      <c r="M124" s="144"/>
      <c r="N124" s="157"/>
      <c r="O124" s="155"/>
      <c r="P124" s="273" t="s">
        <v>332</v>
      </c>
      <c r="Q124" s="64" t="s">
        <v>344</v>
      </c>
      <c r="R124" s="63">
        <f t="shared" si="17"/>
        <v>7</v>
      </c>
      <c r="S124" s="280">
        <v>1</v>
      </c>
      <c r="T124" s="280">
        <v>27759</v>
      </c>
      <c r="U124" s="287" t="s">
        <v>326</v>
      </c>
      <c r="V124" s="276" t="s">
        <v>70</v>
      </c>
      <c r="W124" s="181">
        <v>7</v>
      </c>
      <c r="X124" s="59"/>
      <c r="Y124" s="101"/>
    </row>
    <row r="125" spans="1:25" s="61" customFormat="1" ht="16.5" customHeight="1" hidden="1">
      <c r="A125" s="58"/>
      <c r="B125" s="117"/>
      <c r="C125" s="117"/>
      <c r="D125" s="117"/>
      <c r="E125" s="58"/>
      <c r="F125" s="58"/>
      <c r="G125" s="60"/>
      <c r="H125" s="126" t="s">
        <v>32</v>
      </c>
      <c r="I125" s="123">
        <v>144</v>
      </c>
      <c r="J125" s="189" t="s">
        <v>150</v>
      </c>
      <c r="K125" s="116" t="s">
        <v>119</v>
      </c>
      <c r="L125" s="188" t="s">
        <v>285</v>
      </c>
      <c r="M125" s="144"/>
      <c r="N125" s="157"/>
      <c r="O125" s="155"/>
      <c r="P125" s="273" t="s">
        <v>332</v>
      </c>
      <c r="Q125" s="63" t="s">
        <v>345</v>
      </c>
      <c r="R125" s="63">
        <f t="shared" si="17"/>
        <v>8</v>
      </c>
      <c r="S125" s="280">
        <v>1</v>
      </c>
      <c r="T125" s="280">
        <v>27759</v>
      </c>
      <c r="U125" s="287" t="s">
        <v>326</v>
      </c>
      <c r="V125" s="277" t="s">
        <v>71</v>
      </c>
      <c r="W125" s="182">
        <v>12</v>
      </c>
      <c r="X125" s="59"/>
      <c r="Y125" s="101"/>
    </row>
    <row r="126" spans="1:24" s="61" customFormat="1" ht="16.5" customHeight="1" hidden="1">
      <c r="A126" s="58"/>
      <c r="B126" s="117"/>
      <c r="C126" s="117"/>
      <c r="D126" s="117"/>
      <c r="E126" s="58"/>
      <c r="F126" s="58"/>
      <c r="G126" s="60"/>
      <c r="H126" s="126" t="s">
        <v>301</v>
      </c>
      <c r="I126" s="123">
        <v>5</v>
      </c>
      <c r="J126" s="189" t="s">
        <v>155</v>
      </c>
      <c r="K126" s="103" t="s">
        <v>97</v>
      </c>
      <c r="L126" s="217" t="s">
        <v>291</v>
      </c>
      <c r="M126" s="144"/>
      <c r="N126" s="157"/>
      <c r="O126" s="155"/>
      <c r="P126" s="273" t="s">
        <v>332</v>
      </c>
      <c r="Q126" s="64" t="s">
        <v>284</v>
      </c>
      <c r="R126" s="63">
        <f t="shared" si="17"/>
        <v>9</v>
      </c>
      <c r="S126" s="280">
        <v>1</v>
      </c>
      <c r="T126" s="280">
        <v>25933</v>
      </c>
      <c r="U126" s="287" t="s">
        <v>144</v>
      </c>
      <c r="W126" s="62"/>
      <c r="X126" s="59"/>
    </row>
    <row r="127" spans="1:24" s="61" customFormat="1" ht="16.5" customHeight="1" hidden="1">
      <c r="A127" s="58"/>
      <c r="B127" s="117"/>
      <c r="C127" s="117"/>
      <c r="D127" s="117"/>
      <c r="E127" s="58"/>
      <c r="F127" s="58"/>
      <c r="G127" s="60"/>
      <c r="H127" s="126" t="s">
        <v>98</v>
      </c>
      <c r="I127" s="123">
        <v>6</v>
      </c>
      <c r="J127" s="189" t="s">
        <v>239</v>
      </c>
      <c r="K127" s="103" t="s">
        <v>99</v>
      </c>
      <c r="L127" s="217" t="s">
        <v>323</v>
      </c>
      <c r="M127" s="144"/>
      <c r="N127" s="157"/>
      <c r="O127" s="155"/>
      <c r="P127" s="273" t="s">
        <v>332</v>
      </c>
      <c r="Q127" s="64" t="s">
        <v>286</v>
      </c>
      <c r="R127" s="63">
        <f t="shared" si="17"/>
        <v>10</v>
      </c>
      <c r="S127" s="280">
        <v>1</v>
      </c>
      <c r="T127" s="280">
        <v>24107</v>
      </c>
      <c r="U127" s="287" t="s">
        <v>327</v>
      </c>
      <c r="W127" s="62"/>
      <c r="X127" s="59"/>
    </row>
    <row r="128" spans="1:24" s="61" customFormat="1" ht="16.5" customHeight="1" hidden="1">
      <c r="A128" s="58"/>
      <c r="B128" s="117"/>
      <c r="C128" s="117"/>
      <c r="D128" s="117"/>
      <c r="E128" s="58"/>
      <c r="F128" s="58"/>
      <c r="G128" s="60"/>
      <c r="H128" s="126" t="s">
        <v>100</v>
      </c>
      <c r="I128" s="123">
        <v>7</v>
      </c>
      <c r="J128" s="189" t="s">
        <v>148</v>
      </c>
      <c r="K128" s="116" t="s">
        <v>0</v>
      </c>
      <c r="L128" s="188" t="s">
        <v>411</v>
      </c>
      <c r="M128" s="144"/>
      <c r="N128" s="157"/>
      <c r="O128" s="155"/>
      <c r="P128" s="273" t="s">
        <v>332</v>
      </c>
      <c r="Q128" s="64" t="s">
        <v>288</v>
      </c>
      <c r="R128" s="63">
        <f t="shared" si="17"/>
        <v>11</v>
      </c>
      <c r="S128" s="280">
        <v>1</v>
      </c>
      <c r="T128" s="280">
        <v>22281</v>
      </c>
      <c r="U128" s="287" t="s">
        <v>328</v>
      </c>
      <c r="W128" s="62"/>
      <c r="X128" s="59"/>
    </row>
    <row r="129" spans="1:25" s="61" customFormat="1" ht="16.5" customHeight="1" hidden="1">
      <c r="A129" s="58"/>
      <c r="B129" s="117"/>
      <c r="C129" s="117"/>
      <c r="D129" s="117"/>
      <c r="E129" s="58"/>
      <c r="F129" s="58"/>
      <c r="G129" s="60"/>
      <c r="H129" s="126" t="s">
        <v>276</v>
      </c>
      <c r="I129" s="123">
        <v>27</v>
      </c>
      <c r="J129" s="189" t="s">
        <v>148</v>
      </c>
      <c r="K129" s="116" t="s">
        <v>1</v>
      </c>
      <c r="L129" s="188" t="s">
        <v>411</v>
      </c>
      <c r="M129" s="144"/>
      <c r="N129" s="157"/>
      <c r="O129" s="155"/>
      <c r="P129" s="273" t="s">
        <v>332</v>
      </c>
      <c r="Q129" s="64" t="s">
        <v>147</v>
      </c>
      <c r="R129" s="63">
        <f t="shared" si="17"/>
        <v>12</v>
      </c>
      <c r="S129" s="280">
        <v>1</v>
      </c>
      <c r="T129" s="280">
        <v>20454</v>
      </c>
      <c r="U129" s="287" t="s">
        <v>146</v>
      </c>
      <c r="W129" s="62"/>
      <c r="X129" s="59"/>
      <c r="Y129" s="255"/>
    </row>
    <row r="130" spans="1:25" s="61" customFormat="1" ht="16.5" customHeight="1" hidden="1">
      <c r="A130" s="58"/>
      <c r="B130" s="117"/>
      <c r="C130" s="117"/>
      <c r="D130" s="117"/>
      <c r="E130" s="58"/>
      <c r="F130" s="58"/>
      <c r="G130" s="60"/>
      <c r="H130" s="126" t="s">
        <v>2</v>
      </c>
      <c r="I130" s="123">
        <v>126</v>
      </c>
      <c r="J130" s="189" t="s">
        <v>151</v>
      </c>
      <c r="K130" s="116" t="s">
        <v>102</v>
      </c>
      <c r="L130" s="188" t="s">
        <v>287</v>
      </c>
      <c r="M130" s="144"/>
      <c r="N130" s="157"/>
      <c r="O130" s="155"/>
      <c r="P130" s="273" t="s">
        <v>332</v>
      </c>
      <c r="Q130" s="64" t="s">
        <v>58</v>
      </c>
      <c r="R130" s="63">
        <f t="shared" si="17"/>
        <v>13</v>
      </c>
      <c r="S130" s="280">
        <v>1</v>
      </c>
      <c r="T130" s="280">
        <v>18628</v>
      </c>
      <c r="U130" s="287" t="s">
        <v>60</v>
      </c>
      <c r="W130" s="62"/>
      <c r="X130" s="59"/>
      <c r="Y130" s="255"/>
    </row>
    <row r="131" spans="1:25" s="61" customFormat="1" ht="16.5" customHeight="1" hidden="1">
      <c r="A131" s="58"/>
      <c r="B131" s="117"/>
      <c r="C131" s="117"/>
      <c r="D131" s="117"/>
      <c r="E131" s="58"/>
      <c r="F131" s="58"/>
      <c r="G131" s="60"/>
      <c r="H131" s="126" t="s">
        <v>46</v>
      </c>
      <c r="I131" s="58">
        <v>149</v>
      </c>
      <c r="J131" s="189" t="s">
        <v>148</v>
      </c>
      <c r="K131" s="116" t="s">
        <v>0</v>
      </c>
      <c r="L131" s="188" t="s">
        <v>411</v>
      </c>
      <c r="M131" s="145"/>
      <c r="N131" s="159"/>
      <c r="O131" s="155"/>
      <c r="P131" s="273" t="s">
        <v>332</v>
      </c>
      <c r="Q131" s="63" t="s">
        <v>346</v>
      </c>
      <c r="R131" s="63">
        <f t="shared" si="17"/>
        <v>14</v>
      </c>
      <c r="S131" s="280">
        <v>1</v>
      </c>
      <c r="T131" s="280">
        <v>33238</v>
      </c>
      <c r="U131" s="287" t="s">
        <v>59</v>
      </c>
      <c r="W131" s="62"/>
      <c r="X131" s="59"/>
      <c r="Y131" s="255"/>
    </row>
    <row r="132" spans="1:25" s="61" customFormat="1" ht="16.5" customHeight="1" hidden="1">
      <c r="A132" s="58"/>
      <c r="B132" s="117"/>
      <c r="C132" s="117"/>
      <c r="D132" s="117"/>
      <c r="E132" s="58"/>
      <c r="F132" s="58"/>
      <c r="G132" s="60"/>
      <c r="H132" s="126" t="s">
        <v>313</v>
      </c>
      <c r="I132" s="123">
        <v>9</v>
      </c>
      <c r="J132" s="189" t="s">
        <v>151</v>
      </c>
      <c r="K132" s="116" t="s">
        <v>235</v>
      </c>
      <c r="L132" s="188" t="s">
        <v>287</v>
      </c>
      <c r="M132" s="144"/>
      <c r="N132" s="157"/>
      <c r="O132" s="155"/>
      <c r="P132" s="273" t="s">
        <v>332</v>
      </c>
      <c r="Q132" s="63" t="s">
        <v>290</v>
      </c>
      <c r="R132" s="63">
        <f t="shared" si="17"/>
        <v>15</v>
      </c>
      <c r="S132" s="280">
        <v>1</v>
      </c>
      <c r="T132" s="280">
        <v>25933</v>
      </c>
      <c r="U132" s="287" t="s">
        <v>144</v>
      </c>
      <c r="W132" s="62"/>
      <c r="X132" s="59"/>
      <c r="Y132" s="255"/>
    </row>
    <row r="133" spans="1:25" s="61" customFormat="1" ht="16.5" customHeight="1" hidden="1">
      <c r="A133" s="58"/>
      <c r="B133" s="117"/>
      <c r="C133" s="117"/>
      <c r="D133" s="117"/>
      <c r="E133" s="58"/>
      <c r="F133" s="58"/>
      <c r="G133" s="60"/>
      <c r="H133" s="126" t="s">
        <v>282</v>
      </c>
      <c r="I133" s="123">
        <v>130</v>
      </c>
      <c r="J133" s="189" t="s">
        <v>157</v>
      </c>
      <c r="K133" s="116" t="s">
        <v>103</v>
      </c>
      <c r="L133" s="188" t="s">
        <v>248</v>
      </c>
      <c r="M133" s="144"/>
      <c r="N133" s="157"/>
      <c r="O133" s="155"/>
      <c r="P133" s="273" t="s">
        <v>332</v>
      </c>
      <c r="Q133" s="64" t="s">
        <v>292</v>
      </c>
      <c r="R133" s="63">
        <f t="shared" si="17"/>
        <v>16</v>
      </c>
      <c r="S133" s="280">
        <v>1</v>
      </c>
      <c r="T133" s="280">
        <v>32873</v>
      </c>
      <c r="U133" s="287" t="s">
        <v>59</v>
      </c>
      <c r="W133" s="62"/>
      <c r="X133" s="59"/>
      <c r="Y133" s="255"/>
    </row>
    <row r="134" spans="1:25" s="61" customFormat="1" ht="16.5" customHeight="1" hidden="1">
      <c r="A134" s="58"/>
      <c r="B134" s="117"/>
      <c r="C134" s="117"/>
      <c r="D134" s="117"/>
      <c r="E134" s="58"/>
      <c r="F134" s="58"/>
      <c r="G134" s="60"/>
      <c r="H134" s="126" t="s">
        <v>167</v>
      </c>
      <c r="I134" s="124">
        <v>12</v>
      </c>
      <c r="J134" s="189" t="s">
        <v>151</v>
      </c>
      <c r="K134" s="116" t="s">
        <v>233</v>
      </c>
      <c r="L134" s="188" t="s">
        <v>287</v>
      </c>
      <c r="M134" s="144"/>
      <c r="N134" s="157"/>
      <c r="O134" s="155"/>
      <c r="P134" s="273" t="s">
        <v>332</v>
      </c>
      <c r="Q134" s="64" t="s">
        <v>347</v>
      </c>
      <c r="R134" s="63">
        <f t="shared" si="17"/>
        <v>17</v>
      </c>
      <c r="S134" s="280">
        <v>1</v>
      </c>
      <c r="T134" s="280">
        <v>32873</v>
      </c>
      <c r="U134" s="287" t="s">
        <v>59</v>
      </c>
      <c r="W134" s="62"/>
      <c r="X134" s="59"/>
      <c r="Y134" s="255"/>
    </row>
    <row r="135" spans="1:25" s="61" customFormat="1" ht="16.5" customHeight="1" hidden="1">
      <c r="A135" s="58"/>
      <c r="B135" s="59"/>
      <c r="C135" s="59"/>
      <c r="D135" s="59"/>
      <c r="E135" s="58"/>
      <c r="F135" s="58"/>
      <c r="G135" s="60"/>
      <c r="H135" s="126" t="s">
        <v>314</v>
      </c>
      <c r="I135" s="123">
        <v>13</v>
      </c>
      <c r="J135" s="189" t="s">
        <v>151</v>
      </c>
      <c r="K135" s="116" t="s">
        <v>235</v>
      </c>
      <c r="L135" s="188" t="s">
        <v>287</v>
      </c>
      <c r="M135" s="144"/>
      <c r="N135" s="157"/>
      <c r="O135" s="155"/>
      <c r="P135" s="273" t="s">
        <v>332</v>
      </c>
      <c r="Q135" s="64" t="s">
        <v>348</v>
      </c>
      <c r="R135" s="63">
        <f t="shared" si="17"/>
        <v>18</v>
      </c>
      <c r="S135" s="280">
        <v>1</v>
      </c>
      <c r="T135" s="280">
        <v>27759</v>
      </c>
      <c r="U135" s="287" t="s">
        <v>326</v>
      </c>
      <c r="W135" s="62"/>
      <c r="X135" s="59"/>
      <c r="Y135" s="255"/>
    </row>
    <row r="136" spans="1:25" s="61" customFormat="1" ht="16.5" customHeight="1" hidden="1">
      <c r="A136" s="58"/>
      <c r="B136" s="59"/>
      <c r="C136" s="59"/>
      <c r="D136" s="59"/>
      <c r="E136" s="58"/>
      <c r="F136" s="58"/>
      <c r="G136" s="60"/>
      <c r="H136" s="126" t="s">
        <v>303</v>
      </c>
      <c r="I136" s="123">
        <v>14</v>
      </c>
      <c r="J136" s="189" t="s">
        <v>155</v>
      </c>
      <c r="K136" s="116" t="s">
        <v>97</v>
      </c>
      <c r="L136" s="188" t="s">
        <v>291</v>
      </c>
      <c r="M136" s="144"/>
      <c r="N136" s="157"/>
      <c r="O136" s="155"/>
      <c r="P136" s="273" t="s">
        <v>332</v>
      </c>
      <c r="Q136" s="64" t="s">
        <v>349</v>
      </c>
      <c r="R136" s="63">
        <f t="shared" si="17"/>
        <v>19</v>
      </c>
      <c r="S136" s="280">
        <v>1</v>
      </c>
      <c r="T136" s="280">
        <v>27759</v>
      </c>
      <c r="U136" s="287" t="s">
        <v>326</v>
      </c>
      <c r="W136" s="62"/>
      <c r="X136" s="59"/>
      <c r="Y136" s="255"/>
    </row>
    <row r="137" spans="1:25" s="61" customFormat="1" ht="16.5" customHeight="1" hidden="1">
      <c r="A137" s="58"/>
      <c r="B137" s="59"/>
      <c r="C137" s="59"/>
      <c r="D137" s="59"/>
      <c r="E137" s="58"/>
      <c r="F137" s="58"/>
      <c r="G137" s="60"/>
      <c r="H137" s="126" t="s">
        <v>222</v>
      </c>
      <c r="I137" s="123">
        <v>101</v>
      </c>
      <c r="J137" s="189" t="s">
        <v>250</v>
      </c>
      <c r="K137" s="125" t="s">
        <v>104</v>
      </c>
      <c r="L137" s="188" t="s">
        <v>96</v>
      </c>
      <c r="M137" s="144"/>
      <c r="N137" s="157"/>
      <c r="O137" s="155"/>
      <c r="P137" s="273" t="s">
        <v>332</v>
      </c>
      <c r="Q137" s="64" t="s">
        <v>295</v>
      </c>
      <c r="R137" s="63">
        <f t="shared" si="17"/>
        <v>20</v>
      </c>
      <c r="S137" s="280">
        <v>1</v>
      </c>
      <c r="T137" s="280">
        <v>25933</v>
      </c>
      <c r="U137" s="287" t="s">
        <v>144</v>
      </c>
      <c r="W137" s="62"/>
      <c r="X137" s="59"/>
      <c r="Y137" s="255"/>
    </row>
    <row r="138" spans="1:25" s="61" customFormat="1" ht="16.5" customHeight="1" hidden="1">
      <c r="A138" s="58"/>
      <c r="B138" s="59"/>
      <c r="C138" s="59"/>
      <c r="D138" s="59"/>
      <c r="E138" s="58"/>
      <c r="F138" s="58"/>
      <c r="G138" s="60"/>
      <c r="H138" s="126" t="s">
        <v>319</v>
      </c>
      <c r="I138" s="123">
        <v>15</v>
      </c>
      <c r="J138" s="189" t="s">
        <v>250</v>
      </c>
      <c r="K138" s="116" t="s">
        <v>105</v>
      </c>
      <c r="L138" s="188" t="s">
        <v>96</v>
      </c>
      <c r="M138" s="144"/>
      <c r="N138" s="157"/>
      <c r="O138" s="155"/>
      <c r="P138" s="273" t="s">
        <v>332</v>
      </c>
      <c r="Q138" s="64" t="s">
        <v>296</v>
      </c>
      <c r="R138" s="63">
        <f t="shared" si="17"/>
        <v>21</v>
      </c>
      <c r="S138" s="280">
        <v>1</v>
      </c>
      <c r="T138" s="280">
        <v>24107</v>
      </c>
      <c r="U138" s="287" t="s">
        <v>327</v>
      </c>
      <c r="W138" s="62"/>
      <c r="X138" s="59"/>
      <c r="Y138" s="255"/>
    </row>
    <row r="139" spans="1:25" s="61" customFormat="1" ht="16.5" customHeight="1" hidden="1">
      <c r="A139" s="58"/>
      <c r="B139" s="59"/>
      <c r="C139" s="59"/>
      <c r="D139" s="59"/>
      <c r="E139" s="58"/>
      <c r="F139" s="58"/>
      <c r="G139" s="60"/>
      <c r="H139" s="126" t="s">
        <v>251</v>
      </c>
      <c r="I139" s="123">
        <v>159</v>
      </c>
      <c r="J139" s="189" t="s">
        <v>155</v>
      </c>
      <c r="K139" s="116" t="s">
        <v>97</v>
      </c>
      <c r="L139" s="188" t="s">
        <v>291</v>
      </c>
      <c r="M139" s="144"/>
      <c r="N139" s="157"/>
      <c r="O139" s="155"/>
      <c r="P139" s="273" t="s">
        <v>332</v>
      </c>
      <c r="Q139" s="64" t="s">
        <v>297</v>
      </c>
      <c r="R139" s="63">
        <f t="shared" si="17"/>
        <v>22</v>
      </c>
      <c r="S139" s="280">
        <v>1</v>
      </c>
      <c r="T139" s="280">
        <v>22281</v>
      </c>
      <c r="U139" s="287" t="s">
        <v>328</v>
      </c>
      <c r="W139" s="62"/>
      <c r="X139" s="59"/>
      <c r="Y139" s="255"/>
    </row>
    <row r="140" spans="1:25" s="61" customFormat="1" ht="16.5" customHeight="1" hidden="1">
      <c r="A140" s="58"/>
      <c r="B140" s="59"/>
      <c r="C140" s="59"/>
      <c r="D140" s="59"/>
      <c r="E140" s="58"/>
      <c r="F140" s="58"/>
      <c r="G140" s="60"/>
      <c r="H140" s="126" t="s">
        <v>236</v>
      </c>
      <c r="I140" s="123">
        <v>141</v>
      </c>
      <c r="J140" s="189" t="s">
        <v>239</v>
      </c>
      <c r="K140" s="116" t="s">
        <v>237</v>
      </c>
      <c r="L140" s="188" t="s">
        <v>323</v>
      </c>
      <c r="M140" s="144"/>
      <c r="N140" s="157"/>
      <c r="O140" s="155"/>
      <c r="P140" s="273" t="s">
        <v>332</v>
      </c>
      <c r="Q140" s="64" t="s">
        <v>298</v>
      </c>
      <c r="R140" s="63">
        <f t="shared" si="17"/>
        <v>23</v>
      </c>
      <c r="S140" s="280">
        <v>1</v>
      </c>
      <c r="T140" s="280">
        <v>20454</v>
      </c>
      <c r="U140" s="287" t="s">
        <v>146</v>
      </c>
      <c r="W140" s="62"/>
      <c r="X140" s="59"/>
      <c r="Y140" s="62"/>
    </row>
    <row r="141" spans="1:25" s="61" customFormat="1" ht="16.5" customHeight="1" hidden="1">
      <c r="A141" s="58"/>
      <c r="B141" s="59"/>
      <c r="C141" s="59"/>
      <c r="D141" s="59"/>
      <c r="E141" s="58"/>
      <c r="F141" s="58"/>
      <c r="G141" s="60"/>
      <c r="H141" s="126" t="s">
        <v>294</v>
      </c>
      <c r="I141" s="123">
        <v>16</v>
      </c>
      <c r="J141" s="189" t="s">
        <v>239</v>
      </c>
      <c r="K141" s="116" t="s">
        <v>237</v>
      </c>
      <c r="L141" s="188" t="s">
        <v>323</v>
      </c>
      <c r="M141" s="144"/>
      <c r="N141" s="157"/>
      <c r="O141" s="155"/>
      <c r="P141" s="273" t="s">
        <v>332</v>
      </c>
      <c r="Q141" s="64" t="s">
        <v>85</v>
      </c>
      <c r="R141" s="63">
        <f t="shared" si="17"/>
        <v>24</v>
      </c>
      <c r="S141" s="280">
        <v>1</v>
      </c>
      <c r="T141" s="280">
        <v>18628</v>
      </c>
      <c r="U141" s="287" t="s">
        <v>60</v>
      </c>
      <c r="W141" s="62"/>
      <c r="X141" s="59"/>
      <c r="Y141" s="62"/>
    </row>
    <row r="142" spans="1:25" s="61" customFormat="1" ht="16.5" customHeight="1" hidden="1">
      <c r="A142" s="58"/>
      <c r="B142" s="59"/>
      <c r="C142" s="59"/>
      <c r="D142" s="59"/>
      <c r="E142" s="58"/>
      <c r="F142" s="58"/>
      <c r="G142" s="60"/>
      <c r="H142" s="126" t="s">
        <v>47</v>
      </c>
      <c r="I142" s="123">
        <v>152</v>
      </c>
      <c r="J142" s="189" t="s">
        <v>113</v>
      </c>
      <c r="K142" s="61" t="s">
        <v>13</v>
      </c>
      <c r="L142" s="301" t="s">
        <v>156</v>
      </c>
      <c r="M142" s="144"/>
      <c r="N142" s="157"/>
      <c r="O142" s="155"/>
      <c r="P142" s="273" t="s">
        <v>332</v>
      </c>
      <c r="Q142" s="63" t="s">
        <v>350</v>
      </c>
      <c r="R142" s="63">
        <f t="shared" si="17"/>
        <v>25</v>
      </c>
      <c r="S142" s="280">
        <v>1</v>
      </c>
      <c r="T142" s="280">
        <v>32873</v>
      </c>
      <c r="U142" s="287" t="s">
        <v>59</v>
      </c>
      <c r="W142" s="60"/>
      <c r="X142" s="59"/>
      <c r="Y142" s="62"/>
    </row>
    <row r="143" spans="1:25" s="61" customFormat="1" ht="16.5" customHeight="1" hidden="1">
      <c r="A143" s="58"/>
      <c r="B143" s="59"/>
      <c r="C143" s="59"/>
      <c r="D143" s="59"/>
      <c r="E143" s="58"/>
      <c r="F143" s="58"/>
      <c r="G143" s="60"/>
      <c r="H143" s="126" t="s">
        <v>364</v>
      </c>
      <c r="I143" s="123">
        <v>162</v>
      </c>
      <c r="J143" s="189" t="s">
        <v>238</v>
      </c>
      <c r="K143" s="116" t="s">
        <v>230</v>
      </c>
      <c r="L143" s="188" t="s">
        <v>289</v>
      </c>
      <c r="M143" s="144"/>
      <c r="N143" s="157"/>
      <c r="O143" s="155"/>
      <c r="P143" s="273" t="s">
        <v>332</v>
      </c>
      <c r="Q143" s="63" t="s">
        <v>300</v>
      </c>
      <c r="R143" s="63">
        <f t="shared" si="17"/>
        <v>26</v>
      </c>
      <c r="S143" s="280">
        <v>1</v>
      </c>
      <c r="T143" s="280">
        <v>25933</v>
      </c>
      <c r="U143" s="287" t="s">
        <v>144</v>
      </c>
      <c r="W143" s="60"/>
      <c r="X143" s="59"/>
      <c r="Y143" s="62"/>
    </row>
    <row r="144" spans="1:30" s="61" customFormat="1" ht="16.5" customHeight="1" hidden="1">
      <c r="A144" s="58"/>
      <c r="B144" s="59"/>
      <c r="C144" s="59"/>
      <c r="D144" s="59"/>
      <c r="E144" s="58"/>
      <c r="F144" s="58"/>
      <c r="G144" s="60"/>
      <c r="H144" s="126" t="s">
        <v>317</v>
      </c>
      <c r="I144" s="123">
        <v>17</v>
      </c>
      <c r="J144" s="189" t="s">
        <v>238</v>
      </c>
      <c r="K144" s="116" t="s">
        <v>230</v>
      </c>
      <c r="L144" s="188" t="s">
        <v>289</v>
      </c>
      <c r="M144" s="144"/>
      <c r="N144" s="157"/>
      <c r="O144" s="155"/>
      <c r="P144" s="328" t="s">
        <v>332</v>
      </c>
      <c r="Q144" s="305" t="s">
        <v>271</v>
      </c>
      <c r="R144" s="305">
        <f t="shared" si="17"/>
        <v>27</v>
      </c>
      <c r="S144" s="290">
        <v>32874</v>
      </c>
      <c r="T144" s="290">
        <v>40543</v>
      </c>
      <c r="U144" s="306" t="s">
        <v>359</v>
      </c>
      <c r="W144" s="60"/>
      <c r="X144" s="59"/>
      <c r="Y144" s="62"/>
      <c r="AD144" s="290"/>
    </row>
    <row r="145" spans="1:30" s="61" customFormat="1" ht="16.5" customHeight="1" hidden="1">
      <c r="A145" s="58"/>
      <c r="B145" s="59"/>
      <c r="C145" s="59"/>
      <c r="D145" s="59"/>
      <c r="E145" s="58"/>
      <c r="F145" s="58"/>
      <c r="G145" s="60"/>
      <c r="H145" s="127" t="s">
        <v>242</v>
      </c>
      <c r="I145" s="123">
        <v>143</v>
      </c>
      <c r="J145" s="189" t="s">
        <v>151</v>
      </c>
      <c r="K145" s="116" t="s">
        <v>235</v>
      </c>
      <c r="L145" s="188" t="s">
        <v>287</v>
      </c>
      <c r="M145" s="144"/>
      <c r="N145" s="157"/>
      <c r="O145" s="155"/>
      <c r="P145" s="328" t="s">
        <v>332</v>
      </c>
      <c r="Q145" s="307" t="s">
        <v>352</v>
      </c>
      <c r="R145" s="305">
        <f t="shared" si="17"/>
        <v>28</v>
      </c>
      <c r="S145" s="290">
        <v>33604</v>
      </c>
      <c r="T145" s="290">
        <v>40543</v>
      </c>
      <c r="U145" s="306" t="s">
        <v>363</v>
      </c>
      <c r="W145" s="60"/>
      <c r="X145" s="59"/>
      <c r="Y145" s="62"/>
      <c r="AD145" s="290"/>
    </row>
    <row r="146" spans="1:30" s="61" customFormat="1" ht="16.5" customHeight="1" hidden="1">
      <c r="A146" s="58"/>
      <c r="B146" s="59"/>
      <c r="C146" s="59"/>
      <c r="D146" s="59"/>
      <c r="E146" s="58"/>
      <c r="F146" s="58"/>
      <c r="G146" s="60"/>
      <c r="H146" s="127" t="s">
        <v>108</v>
      </c>
      <c r="I146" s="123">
        <v>19</v>
      </c>
      <c r="J146" s="189" t="s">
        <v>157</v>
      </c>
      <c r="K146" s="116" t="s">
        <v>94</v>
      </c>
      <c r="L146" s="188" t="s">
        <v>248</v>
      </c>
      <c r="M146" s="144"/>
      <c r="N146" s="157"/>
      <c r="O146" s="155"/>
      <c r="P146" s="328" t="s">
        <v>332</v>
      </c>
      <c r="Q146" s="307" t="s">
        <v>353</v>
      </c>
      <c r="R146" s="305">
        <f t="shared" si="17"/>
        <v>29</v>
      </c>
      <c r="S146" s="290">
        <v>32874</v>
      </c>
      <c r="T146" s="290">
        <v>40543</v>
      </c>
      <c r="U146" s="306" t="s">
        <v>359</v>
      </c>
      <c r="W146" s="60"/>
      <c r="X146" s="59"/>
      <c r="Y146" s="62"/>
      <c r="AD146" s="290"/>
    </row>
    <row r="147" spans="1:30" s="61" customFormat="1" ht="16.5" customHeight="1" hidden="1">
      <c r="A147" s="58"/>
      <c r="B147" s="59"/>
      <c r="C147" s="59"/>
      <c r="D147" s="59"/>
      <c r="E147" s="58"/>
      <c r="F147" s="58"/>
      <c r="G147" s="60"/>
      <c r="H147" s="126" t="s">
        <v>365</v>
      </c>
      <c r="I147" s="123">
        <v>124</v>
      </c>
      <c r="J147" s="189" t="s">
        <v>149</v>
      </c>
      <c r="K147" s="125" t="s">
        <v>109</v>
      </c>
      <c r="L147" s="188" t="s">
        <v>278</v>
      </c>
      <c r="M147" s="144"/>
      <c r="N147" s="157"/>
      <c r="O147" s="155"/>
      <c r="P147" s="328" t="s">
        <v>332</v>
      </c>
      <c r="Q147" s="305" t="s">
        <v>351</v>
      </c>
      <c r="R147" s="305">
        <f t="shared" si="17"/>
        <v>30</v>
      </c>
      <c r="S147" s="290">
        <v>32874</v>
      </c>
      <c r="T147" s="290">
        <v>40543</v>
      </c>
      <c r="U147" s="306" t="s">
        <v>359</v>
      </c>
      <c r="W147" s="60"/>
      <c r="X147" s="59"/>
      <c r="Y147" s="62"/>
      <c r="AD147" s="290"/>
    </row>
    <row r="148" spans="1:30" s="61" customFormat="1" ht="16.5" customHeight="1" hidden="1">
      <c r="A148" s="58"/>
      <c r="B148" s="59"/>
      <c r="C148" s="59"/>
      <c r="D148" s="59"/>
      <c r="E148" s="58"/>
      <c r="F148" s="58"/>
      <c r="G148" s="60"/>
      <c r="H148" s="126" t="s">
        <v>306</v>
      </c>
      <c r="I148" s="123">
        <v>83</v>
      </c>
      <c r="J148" s="189" t="s">
        <v>155</v>
      </c>
      <c r="K148" s="116" t="s">
        <v>97</v>
      </c>
      <c r="L148" s="188" t="s">
        <v>291</v>
      </c>
      <c r="M148" s="144"/>
      <c r="N148" s="157"/>
      <c r="O148" s="155"/>
      <c r="P148" s="328" t="s">
        <v>332</v>
      </c>
      <c r="Q148" s="305" t="s">
        <v>277</v>
      </c>
      <c r="R148" s="305">
        <f t="shared" si="17"/>
        <v>31</v>
      </c>
      <c r="S148" s="290">
        <v>32874</v>
      </c>
      <c r="T148" s="290">
        <v>40543</v>
      </c>
      <c r="U148" s="306" t="s">
        <v>359</v>
      </c>
      <c r="W148" s="60"/>
      <c r="X148" s="59"/>
      <c r="Y148" s="62"/>
      <c r="AD148" s="290"/>
    </row>
    <row r="149" spans="1:30" s="61" customFormat="1" ht="16.5" customHeight="1" hidden="1">
      <c r="A149" s="58"/>
      <c r="B149" s="59"/>
      <c r="C149" s="59"/>
      <c r="D149" s="59"/>
      <c r="E149" s="58"/>
      <c r="F149" s="58"/>
      <c r="G149" s="60"/>
      <c r="H149" s="126" t="s">
        <v>366</v>
      </c>
      <c r="I149" s="123">
        <v>125</v>
      </c>
      <c r="J149" s="189" t="s">
        <v>157</v>
      </c>
      <c r="K149" s="116" t="s">
        <v>103</v>
      </c>
      <c r="L149" s="188" t="s">
        <v>248</v>
      </c>
      <c r="M149" s="144"/>
      <c r="N149" s="157"/>
      <c r="O149" s="155"/>
      <c r="P149" s="328" t="s">
        <v>332</v>
      </c>
      <c r="Q149" s="305" t="s">
        <v>343</v>
      </c>
      <c r="R149" s="305">
        <f t="shared" si="17"/>
        <v>32</v>
      </c>
      <c r="S149" s="290">
        <v>32874</v>
      </c>
      <c r="T149" s="290">
        <v>40543</v>
      </c>
      <c r="U149" s="306" t="s">
        <v>359</v>
      </c>
      <c r="W149" s="60"/>
      <c r="X149" s="59"/>
      <c r="Y149" s="62"/>
      <c r="AD149" s="290"/>
    </row>
    <row r="150" spans="1:30" s="61" customFormat="1" ht="16.5" customHeight="1" hidden="1">
      <c r="A150" s="58"/>
      <c r="B150" s="59"/>
      <c r="C150" s="59"/>
      <c r="D150" s="59"/>
      <c r="E150" s="58"/>
      <c r="F150" s="58"/>
      <c r="G150" s="60"/>
      <c r="H150" s="126" t="s">
        <v>110</v>
      </c>
      <c r="I150" s="123">
        <v>56</v>
      </c>
      <c r="J150" s="189" t="s">
        <v>293</v>
      </c>
      <c r="K150" s="116" t="s">
        <v>111</v>
      </c>
      <c r="L150" s="188" t="s">
        <v>293</v>
      </c>
      <c r="M150" s="144"/>
      <c r="N150" s="157"/>
      <c r="O150" s="155"/>
      <c r="P150" s="328" t="s">
        <v>332</v>
      </c>
      <c r="Q150" s="305" t="s">
        <v>341</v>
      </c>
      <c r="R150" s="305">
        <f t="shared" si="17"/>
        <v>33</v>
      </c>
      <c r="S150" s="290">
        <v>32874</v>
      </c>
      <c r="T150" s="290">
        <v>40543</v>
      </c>
      <c r="U150" s="306" t="s">
        <v>359</v>
      </c>
      <c r="W150" s="60"/>
      <c r="X150" s="59"/>
      <c r="Y150" s="62"/>
      <c r="AD150" s="290"/>
    </row>
    <row r="151" spans="1:30" s="61" customFormat="1" ht="16.5" customHeight="1" hidden="1">
      <c r="A151" s="58"/>
      <c r="B151" s="59"/>
      <c r="C151" s="59"/>
      <c r="D151" s="59"/>
      <c r="E151" s="58"/>
      <c r="F151" s="58"/>
      <c r="G151" s="60"/>
      <c r="H151" s="126" t="s">
        <v>279</v>
      </c>
      <c r="I151" s="123">
        <v>113</v>
      </c>
      <c r="J151" s="189" t="s">
        <v>250</v>
      </c>
      <c r="K151" s="116" t="s">
        <v>112</v>
      </c>
      <c r="L151" s="188" t="s">
        <v>96</v>
      </c>
      <c r="M151" s="144"/>
      <c r="N151" s="157"/>
      <c r="O151" s="155"/>
      <c r="P151" s="328" t="s">
        <v>332</v>
      </c>
      <c r="Q151" s="305" t="s">
        <v>346</v>
      </c>
      <c r="R151" s="305">
        <f t="shared" si="17"/>
        <v>34</v>
      </c>
      <c r="S151" s="290">
        <v>32874</v>
      </c>
      <c r="T151" s="290">
        <v>40543</v>
      </c>
      <c r="U151" s="306" t="s">
        <v>359</v>
      </c>
      <c r="W151" s="60"/>
      <c r="X151" s="59"/>
      <c r="Y151" s="62"/>
      <c r="AD151" s="290"/>
    </row>
    <row r="152" spans="1:30" s="61" customFormat="1" ht="16.5" customHeight="1" hidden="1">
      <c r="A152" s="58"/>
      <c r="B152" s="59"/>
      <c r="C152" s="59"/>
      <c r="D152" s="59"/>
      <c r="E152" s="58"/>
      <c r="F152" s="58"/>
      <c r="G152" s="60"/>
      <c r="H152" s="126" t="s">
        <v>48</v>
      </c>
      <c r="I152" s="123">
        <v>158</v>
      </c>
      <c r="J152" s="189" t="s">
        <v>157</v>
      </c>
      <c r="K152" s="116" t="s">
        <v>94</v>
      </c>
      <c r="L152" s="188" t="s">
        <v>248</v>
      </c>
      <c r="M152" s="144"/>
      <c r="N152" s="157"/>
      <c r="O152" s="155"/>
      <c r="P152" s="328" t="s">
        <v>332</v>
      </c>
      <c r="Q152" s="305" t="s">
        <v>265</v>
      </c>
      <c r="R152" s="305">
        <f t="shared" si="17"/>
        <v>35</v>
      </c>
      <c r="S152" s="290">
        <v>32874</v>
      </c>
      <c r="T152" s="290">
        <v>40543</v>
      </c>
      <c r="U152" s="306" t="s">
        <v>359</v>
      </c>
      <c r="W152" s="60"/>
      <c r="X152" s="59"/>
      <c r="Y152" s="62"/>
      <c r="AD152" s="290"/>
    </row>
    <row r="153" spans="1:30" s="61" customFormat="1" ht="16.5" customHeight="1" hidden="1">
      <c r="A153" s="58"/>
      <c r="B153" s="59"/>
      <c r="C153" s="59"/>
      <c r="D153" s="59"/>
      <c r="E153" s="58"/>
      <c r="F153" s="58"/>
      <c r="G153" s="60"/>
      <c r="H153" s="126" t="s">
        <v>283</v>
      </c>
      <c r="I153" s="123">
        <v>11</v>
      </c>
      <c r="J153" s="189" t="s">
        <v>113</v>
      </c>
      <c r="K153" s="116" t="s">
        <v>114</v>
      </c>
      <c r="L153" s="188" t="s">
        <v>156</v>
      </c>
      <c r="M153" s="144"/>
      <c r="N153" s="157"/>
      <c r="O153" s="155"/>
      <c r="P153" s="328" t="s">
        <v>332</v>
      </c>
      <c r="Q153" s="305" t="s">
        <v>273</v>
      </c>
      <c r="R153" s="305">
        <f t="shared" si="17"/>
        <v>36</v>
      </c>
      <c r="S153" s="290">
        <v>32874</v>
      </c>
      <c r="T153" s="290">
        <v>40543</v>
      </c>
      <c r="U153" s="306" t="s">
        <v>359</v>
      </c>
      <c r="W153" s="60"/>
      <c r="X153" s="59"/>
      <c r="Y153" s="62"/>
      <c r="AD153" s="290"/>
    </row>
    <row r="154" spans="1:30" s="61" customFormat="1" ht="16.5" customHeight="1" hidden="1">
      <c r="A154" s="58"/>
      <c r="B154" s="59"/>
      <c r="C154" s="59"/>
      <c r="D154" s="59"/>
      <c r="E154" s="58"/>
      <c r="F154" s="58"/>
      <c r="G154" s="60"/>
      <c r="H154" s="126" t="s">
        <v>218</v>
      </c>
      <c r="I154" s="123">
        <v>133</v>
      </c>
      <c r="J154" s="189" t="s">
        <v>239</v>
      </c>
      <c r="K154" s="116" t="s">
        <v>237</v>
      </c>
      <c r="L154" s="188" t="s">
        <v>323</v>
      </c>
      <c r="M154" s="144"/>
      <c r="N154" s="157"/>
      <c r="O154" s="155"/>
      <c r="P154" s="328" t="s">
        <v>332</v>
      </c>
      <c r="Q154" s="307" t="s">
        <v>39</v>
      </c>
      <c r="R154" s="305">
        <f t="shared" si="17"/>
        <v>37</v>
      </c>
      <c r="S154" s="290">
        <v>33604</v>
      </c>
      <c r="T154" s="290">
        <v>40543</v>
      </c>
      <c r="U154" s="306" t="s">
        <v>363</v>
      </c>
      <c r="W154" s="60"/>
      <c r="X154" s="59"/>
      <c r="Y154" s="62"/>
      <c r="AD154" s="290"/>
    </row>
    <row r="155" spans="1:30" s="61" customFormat="1" ht="16.5" customHeight="1" hidden="1">
      <c r="A155" s="58"/>
      <c r="B155" s="59"/>
      <c r="C155" s="59"/>
      <c r="D155" s="59"/>
      <c r="E155" s="58"/>
      <c r="F155" s="58"/>
      <c r="G155" s="60"/>
      <c r="H155" s="126" t="s">
        <v>115</v>
      </c>
      <c r="I155" s="123">
        <v>21</v>
      </c>
      <c r="J155" s="189" t="s">
        <v>113</v>
      </c>
      <c r="K155" s="116" t="s">
        <v>116</v>
      </c>
      <c r="L155" s="188" t="s">
        <v>156</v>
      </c>
      <c r="M155" s="144"/>
      <c r="N155" s="157"/>
      <c r="O155" s="155"/>
      <c r="P155" s="328" t="s">
        <v>332</v>
      </c>
      <c r="Q155" s="307" t="s">
        <v>40</v>
      </c>
      <c r="R155" s="305">
        <f t="shared" si="17"/>
        <v>38</v>
      </c>
      <c r="S155" s="290">
        <v>32874</v>
      </c>
      <c r="T155" s="290">
        <v>40543</v>
      </c>
      <c r="U155" s="306" t="s">
        <v>359</v>
      </c>
      <c r="W155" s="60"/>
      <c r="X155" s="59"/>
      <c r="Y155" s="62"/>
      <c r="AD155" s="290"/>
    </row>
    <row r="156" spans="1:30" s="61" customFormat="1" ht="16.5" customHeight="1" hidden="1">
      <c r="A156" s="58"/>
      <c r="B156" s="59"/>
      <c r="C156" s="59"/>
      <c r="D156" s="59"/>
      <c r="E156" s="58"/>
      <c r="F156" s="58"/>
      <c r="G156" s="60"/>
      <c r="H156" s="126" t="s">
        <v>168</v>
      </c>
      <c r="I156" s="123">
        <v>22</v>
      </c>
      <c r="J156" s="189" t="s">
        <v>239</v>
      </c>
      <c r="K156" s="116" t="s">
        <v>237</v>
      </c>
      <c r="L156" s="188" t="s">
        <v>323</v>
      </c>
      <c r="M156" s="144"/>
      <c r="N156" s="157"/>
      <c r="O156" s="155"/>
      <c r="P156" s="328" t="s">
        <v>332</v>
      </c>
      <c r="Q156" s="305" t="s">
        <v>354</v>
      </c>
      <c r="R156" s="305">
        <f t="shared" si="17"/>
        <v>39</v>
      </c>
      <c r="S156" s="290">
        <v>32874</v>
      </c>
      <c r="T156" s="290">
        <v>40543</v>
      </c>
      <c r="U156" s="306" t="s">
        <v>359</v>
      </c>
      <c r="W156" s="60"/>
      <c r="X156" s="59"/>
      <c r="Y156" s="62"/>
      <c r="AD156" s="290"/>
    </row>
    <row r="157" spans="1:30" s="61" customFormat="1" ht="16.5" customHeight="1" hidden="1">
      <c r="A157" s="58"/>
      <c r="B157" s="59"/>
      <c r="C157" s="59"/>
      <c r="D157" s="59"/>
      <c r="E157" s="58"/>
      <c r="F157" s="58"/>
      <c r="G157" s="60"/>
      <c r="H157" s="126" t="s">
        <v>169</v>
      </c>
      <c r="I157" s="123">
        <v>23</v>
      </c>
      <c r="J157" s="189" t="s">
        <v>117</v>
      </c>
      <c r="K157" s="125" t="s">
        <v>118</v>
      </c>
      <c r="L157" s="188" t="s">
        <v>223</v>
      </c>
      <c r="M157" s="144"/>
      <c r="N157" s="157"/>
      <c r="O157" s="155"/>
      <c r="P157" s="328" t="s">
        <v>332</v>
      </c>
      <c r="Q157" s="307" t="s">
        <v>292</v>
      </c>
      <c r="R157" s="305">
        <f t="shared" si="17"/>
        <v>40</v>
      </c>
      <c r="S157" s="290">
        <v>32874</v>
      </c>
      <c r="T157" s="290">
        <v>40543</v>
      </c>
      <c r="U157" s="306" t="s">
        <v>359</v>
      </c>
      <c r="W157" s="60"/>
      <c r="X157" s="59"/>
      <c r="Y157" s="62"/>
      <c r="AD157" s="290"/>
    </row>
    <row r="158" spans="1:30" s="61" customFormat="1" ht="16.5" customHeight="1" hidden="1">
      <c r="A158" s="58"/>
      <c r="B158" s="59"/>
      <c r="C158" s="59"/>
      <c r="D158" s="59"/>
      <c r="E158" s="58"/>
      <c r="F158" s="58"/>
      <c r="G158" s="60"/>
      <c r="H158" s="126" t="s">
        <v>280</v>
      </c>
      <c r="I158" s="123">
        <v>24</v>
      </c>
      <c r="J158" s="189" t="s">
        <v>150</v>
      </c>
      <c r="K158" s="103" t="s">
        <v>119</v>
      </c>
      <c r="L158" s="217" t="s">
        <v>285</v>
      </c>
      <c r="M158" s="144"/>
      <c r="N158" s="157"/>
      <c r="O158" s="155"/>
      <c r="P158" s="328" t="s">
        <v>332</v>
      </c>
      <c r="Q158" s="305" t="s">
        <v>347</v>
      </c>
      <c r="R158" s="305">
        <f t="shared" si="17"/>
        <v>41</v>
      </c>
      <c r="S158" s="290">
        <v>32874</v>
      </c>
      <c r="T158" s="290">
        <v>40543</v>
      </c>
      <c r="U158" s="306" t="s">
        <v>359</v>
      </c>
      <c r="W158" s="60"/>
      <c r="X158" s="59"/>
      <c r="Y158" s="62"/>
      <c r="AD158" s="290"/>
    </row>
    <row r="159" spans="1:30" s="61" customFormat="1" ht="16.5" customHeight="1" hidden="1">
      <c r="A159" s="58"/>
      <c r="B159" s="59"/>
      <c r="C159" s="59"/>
      <c r="D159" s="59"/>
      <c r="E159" s="58"/>
      <c r="F159" s="58"/>
      <c r="G159" s="60"/>
      <c r="H159" s="126" t="s">
        <v>367</v>
      </c>
      <c r="I159" s="123">
        <v>160</v>
      </c>
      <c r="J159" s="189" t="s">
        <v>148</v>
      </c>
      <c r="K159" s="116" t="s">
        <v>241</v>
      </c>
      <c r="L159" s="188" t="s">
        <v>411</v>
      </c>
      <c r="M159" s="144"/>
      <c r="N159" s="157"/>
      <c r="O159" s="155"/>
      <c r="P159" s="328" t="s">
        <v>332</v>
      </c>
      <c r="Q159" s="305" t="s">
        <v>61</v>
      </c>
      <c r="R159" s="305">
        <f t="shared" si="17"/>
        <v>42</v>
      </c>
      <c r="S159" s="290">
        <v>32874</v>
      </c>
      <c r="T159" s="290">
        <v>40543</v>
      </c>
      <c r="U159" s="306" t="s">
        <v>359</v>
      </c>
      <c r="W159" s="60"/>
      <c r="X159" s="59"/>
      <c r="Y159" s="62"/>
      <c r="AD159" s="290"/>
    </row>
    <row r="160" spans="1:30" s="61" customFormat="1" ht="16.5" customHeight="1" hidden="1">
      <c r="A160" s="58"/>
      <c r="B160" s="59"/>
      <c r="C160" s="59"/>
      <c r="D160" s="59"/>
      <c r="E160" s="58"/>
      <c r="F160" s="58"/>
      <c r="G160" s="60"/>
      <c r="H160" s="126" t="s">
        <v>312</v>
      </c>
      <c r="I160" s="123">
        <v>25</v>
      </c>
      <c r="J160" s="189" t="s">
        <v>157</v>
      </c>
      <c r="K160" s="103" t="s">
        <v>94</v>
      </c>
      <c r="L160" s="217" t="s">
        <v>248</v>
      </c>
      <c r="M160" s="144"/>
      <c r="N160" s="157"/>
      <c r="O160" s="155"/>
      <c r="P160" s="328" t="s">
        <v>332</v>
      </c>
      <c r="Q160" s="305" t="s">
        <v>350</v>
      </c>
      <c r="R160" s="305">
        <f t="shared" si="17"/>
        <v>43</v>
      </c>
      <c r="S160" s="290">
        <v>32874</v>
      </c>
      <c r="T160" s="290">
        <v>40543</v>
      </c>
      <c r="U160" s="306" t="s">
        <v>359</v>
      </c>
      <c r="W160" s="60"/>
      <c r="X160" s="59"/>
      <c r="Y160" s="62"/>
      <c r="AD160" s="290"/>
    </row>
    <row r="161" spans="1:30" s="61" customFormat="1" ht="16.5" customHeight="1" hidden="1" thickBot="1">
      <c r="A161" s="58"/>
      <c r="B161" s="59"/>
      <c r="C161" s="59"/>
      <c r="D161" s="59"/>
      <c r="E161" s="58"/>
      <c r="F161" s="58"/>
      <c r="G161" s="60"/>
      <c r="H161" s="126" t="s">
        <v>281</v>
      </c>
      <c r="I161" s="123">
        <v>129</v>
      </c>
      <c r="J161" s="189" t="s">
        <v>238</v>
      </c>
      <c r="K161" s="116" t="s">
        <v>230</v>
      </c>
      <c r="L161" s="188" t="s">
        <v>289</v>
      </c>
      <c r="M161" s="144"/>
      <c r="N161" s="157"/>
      <c r="O161" s="155"/>
      <c r="P161" s="329" t="s">
        <v>332</v>
      </c>
      <c r="Q161" s="308" t="s">
        <v>299</v>
      </c>
      <c r="R161" s="308">
        <f t="shared" si="17"/>
        <v>44</v>
      </c>
      <c r="S161" s="310">
        <v>32874</v>
      </c>
      <c r="T161" s="310">
        <v>40543</v>
      </c>
      <c r="U161" s="309" t="s">
        <v>359</v>
      </c>
      <c r="W161" s="60"/>
      <c r="X161" s="59"/>
      <c r="Y161" s="62"/>
      <c r="AD161" s="290"/>
    </row>
    <row r="162" spans="1:30" s="61" customFormat="1" ht="16.5" customHeight="1" hidden="1">
      <c r="A162" s="58"/>
      <c r="B162" s="59"/>
      <c r="C162" s="59"/>
      <c r="D162" s="59"/>
      <c r="E162" s="58"/>
      <c r="F162" s="58"/>
      <c r="G162" s="60"/>
      <c r="H162" s="126" t="s">
        <v>318</v>
      </c>
      <c r="I162" s="123">
        <v>105</v>
      </c>
      <c r="J162" s="189" t="s">
        <v>412</v>
      </c>
      <c r="K162" s="116" t="s">
        <v>106</v>
      </c>
      <c r="L162" s="188" t="s">
        <v>107</v>
      </c>
      <c r="M162" s="144"/>
      <c r="N162" s="157"/>
      <c r="O162" s="155"/>
      <c r="P162" s="322" t="s">
        <v>333</v>
      </c>
      <c r="Q162" s="323" t="s">
        <v>302</v>
      </c>
      <c r="R162" s="324">
        <f t="shared" si="17"/>
        <v>45</v>
      </c>
      <c r="S162" s="317">
        <v>35796</v>
      </c>
      <c r="T162" s="317">
        <v>40543</v>
      </c>
      <c r="U162" s="325" t="s">
        <v>360</v>
      </c>
      <c r="W162" s="60"/>
      <c r="X162" s="59"/>
      <c r="Y162" s="62"/>
      <c r="AD162" s="290"/>
    </row>
    <row r="163" spans="1:30" s="61" customFormat="1" ht="16.5" customHeight="1" hidden="1">
      <c r="A163" s="58"/>
      <c r="B163" s="59"/>
      <c r="C163" s="59"/>
      <c r="D163" s="59"/>
      <c r="E163" s="58"/>
      <c r="F163" s="58"/>
      <c r="G163" s="60"/>
      <c r="H163" s="126" t="s">
        <v>275</v>
      </c>
      <c r="I163" s="123">
        <v>26</v>
      </c>
      <c r="J163" s="189" t="s">
        <v>148</v>
      </c>
      <c r="K163" s="116" t="s">
        <v>120</v>
      </c>
      <c r="L163" s="188" t="s">
        <v>411</v>
      </c>
      <c r="M163" s="144"/>
      <c r="N163" s="157"/>
      <c r="O163" s="155"/>
      <c r="P163" s="326" t="s">
        <v>333</v>
      </c>
      <c r="Q163" s="307" t="s">
        <v>304</v>
      </c>
      <c r="R163" s="305">
        <f t="shared" si="17"/>
        <v>46</v>
      </c>
      <c r="S163" s="290">
        <v>35065</v>
      </c>
      <c r="T163" s="290">
        <v>40543</v>
      </c>
      <c r="U163" s="306" t="s">
        <v>361</v>
      </c>
      <c r="W163" s="60"/>
      <c r="X163" s="59"/>
      <c r="Y163" s="62"/>
      <c r="AD163" s="290"/>
    </row>
    <row r="164" spans="1:30" s="61" customFormat="1" ht="16.5" customHeight="1" hidden="1">
      <c r="A164" s="58"/>
      <c r="B164" s="59"/>
      <c r="C164" s="59"/>
      <c r="D164" s="59"/>
      <c r="E164" s="58"/>
      <c r="F164" s="58"/>
      <c r="G164" s="60"/>
      <c r="H164" s="126" t="s">
        <v>121</v>
      </c>
      <c r="I164" s="123">
        <v>134</v>
      </c>
      <c r="J164" s="189" t="s">
        <v>149</v>
      </c>
      <c r="K164" s="116" t="s">
        <v>122</v>
      </c>
      <c r="L164" s="188" t="s">
        <v>278</v>
      </c>
      <c r="M164" s="144"/>
      <c r="N164" s="157"/>
      <c r="O164" s="155"/>
      <c r="P164" s="326" t="s">
        <v>333</v>
      </c>
      <c r="Q164" s="307" t="s">
        <v>305</v>
      </c>
      <c r="R164" s="305">
        <f t="shared" si="17"/>
        <v>47</v>
      </c>
      <c r="S164" s="290">
        <v>34335</v>
      </c>
      <c r="T164" s="290">
        <v>40543</v>
      </c>
      <c r="U164" s="306" t="s">
        <v>362</v>
      </c>
      <c r="W164" s="60"/>
      <c r="X164" s="59"/>
      <c r="Y164" s="62"/>
      <c r="AD164" s="290"/>
    </row>
    <row r="165" spans="1:30" s="61" customFormat="1" ht="16.5" customHeight="1" hidden="1">
      <c r="A165" s="58"/>
      <c r="B165" s="59"/>
      <c r="C165" s="59"/>
      <c r="D165" s="59"/>
      <c r="E165" s="58"/>
      <c r="F165" s="58"/>
      <c r="G165" s="60"/>
      <c r="H165" s="126" t="s">
        <v>123</v>
      </c>
      <c r="I165" s="123">
        <v>28</v>
      </c>
      <c r="J165" s="189" t="s">
        <v>148</v>
      </c>
      <c r="K165" s="103" t="s">
        <v>124</v>
      </c>
      <c r="L165" s="217" t="s">
        <v>411</v>
      </c>
      <c r="M165" s="144"/>
      <c r="N165" s="157"/>
      <c r="O165" s="155"/>
      <c r="P165" s="327" t="s">
        <v>333</v>
      </c>
      <c r="Q165" s="313" t="s">
        <v>307</v>
      </c>
      <c r="R165" s="305">
        <f t="shared" si="17"/>
        <v>48</v>
      </c>
      <c r="S165" s="290">
        <v>35796</v>
      </c>
      <c r="T165" s="290">
        <v>40543</v>
      </c>
      <c r="U165" s="306" t="s">
        <v>360</v>
      </c>
      <c r="W165" s="60"/>
      <c r="X165" s="59"/>
      <c r="Y165" s="62"/>
      <c r="AD165" s="290"/>
    </row>
    <row r="166" spans="1:30" s="61" customFormat="1" ht="16.5" customHeight="1" hidden="1">
      <c r="A166" s="58"/>
      <c r="B166" s="59"/>
      <c r="C166" s="59"/>
      <c r="D166" s="59"/>
      <c r="E166" s="58"/>
      <c r="F166" s="58"/>
      <c r="G166" s="60"/>
      <c r="H166" s="126" t="s">
        <v>170</v>
      </c>
      <c r="I166" s="123">
        <v>122</v>
      </c>
      <c r="J166" s="189" t="s">
        <v>148</v>
      </c>
      <c r="K166" s="116" t="s">
        <v>1</v>
      </c>
      <c r="L166" s="188" t="s">
        <v>411</v>
      </c>
      <c r="M166" s="144"/>
      <c r="N166" s="157"/>
      <c r="O166" s="155"/>
      <c r="P166" s="326" t="s">
        <v>333</v>
      </c>
      <c r="Q166" s="307" t="s">
        <v>308</v>
      </c>
      <c r="R166" s="305">
        <f t="shared" si="17"/>
        <v>49</v>
      </c>
      <c r="S166" s="290">
        <v>35065</v>
      </c>
      <c r="T166" s="290">
        <v>40543</v>
      </c>
      <c r="U166" s="306" t="s">
        <v>361</v>
      </c>
      <c r="W166" s="60"/>
      <c r="X166" s="59"/>
      <c r="Y166" s="62"/>
      <c r="AD166" s="290"/>
    </row>
    <row r="167" spans="1:30" s="61" customFormat="1" ht="16.5" customHeight="1" hidden="1">
      <c r="A167" s="58"/>
      <c r="B167" s="59"/>
      <c r="C167" s="59"/>
      <c r="D167" s="59"/>
      <c r="E167" s="58"/>
      <c r="F167" s="58"/>
      <c r="G167" s="60"/>
      <c r="H167" s="126" t="s">
        <v>171</v>
      </c>
      <c r="I167" s="123">
        <v>30</v>
      </c>
      <c r="J167" s="189" t="s">
        <v>157</v>
      </c>
      <c r="K167" s="116" t="s">
        <v>103</v>
      </c>
      <c r="L167" s="188" t="s">
        <v>248</v>
      </c>
      <c r="M167" s="144"/>
      <c r="N167" s="157"/>
      <c r="O167" s="155"/>
      <c r="P167" s="326" t="s">
        <v>333</v>
      </c>
      <c r="Q167" s="307" t="s">
        <v>310</v>
      </c>
      <c r="R167" s="305">
        <f t="shared" si="17"/>
        <v>50</v>
      </c>
      <c r="S167" s="290">
        <v>34335</v>
      </c>
      <c r="T167" s="290">
        <v>40543</v>
      </c>
      <c r="U167" s="306" t="s">
        <v>362</v>
      </c>
      <c r="W167" s="60"/>
      <c r="X167" s="59"/>
      <c r="Y167" s="62"/>
      <c r="AD167" s="290"/>
    </row>
    <row r="168" spans="1:29" s="99" customFormat="1" ht="16.5" customHeight="1" hidden="1">
      <c r="A168" s="63"/>
      <c r="B168" s="70"/>
      <c r="C168" s="70"/>
      <c r="D168" s="70"/>
      <c r="E168" s="63"/>
      <c r="F168" s="63"/>
      <c r="G168" s="104"/>
      <c r="H168" s="126" t="s">
        <v>172</v>
      </c>
      <c r="I168" s="123">
        <v>31</v>
      </c>
      <c r="J168" s="189" t="s">
        <v>250</v>
      </c>
      <c r="K168" s="116" t="s">
        <v>125</v>
      </c>
      <c r="L168" s="188" t="s">
        <v>96</v>
      </c>
      <c r="M168" s="142"/>
      <c r="N168" s="151"/>
      <c r="O168" s="155"/>
      <c r="P168" s="320" t="s">
        <v>333</v>
      </c>
      <c r="Q168" s="160" t="s">
        <v>334</v>
      </c>
      <c r="R168" s="63">
        <f aca="true" t="shared" si="18" ref="R168:R176">R167+1</f>
        <v>51</v>
      </c>
      <c r="S168" s="290">
        <v>1</v>
      </c>
      <c r="T168" s="280">
        <v>40178</v>
      </c>
      <c r="U168" s="287" t="s">
        <v>145</v>
      </c>
      <c r="W168" s="60"/>
      <c r="X168" s="59"/>
      <c r="Y168" s="62"/>
      <c r="Z168" s="61"/>
      <c r="AA168" s="61"/>
      <c r="AB168" s="61"/>
      <c r="AC168" s="61"/>
    </row>
    <row r="169" spans="1:29" s="99" customFormat="1" ht="16.5" customHeight="1" hidden="1">
      <c r="A169" s="63"/>
      <c r="B169" s="70"/>
      <c r="C169" s="70"/>
      <c r="D169" s="70"/>
      <c r="E169" s="63"/>
      <c r="F169" s="63"/>
      <c r="G169" s="104"/>
      <c r="H169" s="126" t="s">
        <v>221</v>
      </c>
      <c r="I169" s="123">
        <v>136</v>
      </c>
      <c r="J169" s="189" t="s">
        <v>238</v>
      </c>
      <c r="K169" s="116" t="s">
        <v>230</v>
      </c>
      <c r="L169" s="188" t="s">
        <v>289</v>
      </c>
      <c r="M169" s="142"/>
      <c r="N169" s="151"/>
      <c r="O169" s="155"/>
      <c r="P169" s="320" t="s">
        <v>333</v>
      </c>
      <c r="Q169" s="160" t="s">
        <v>335</v>
      </c>
      <c r="R169" s="63">
        <f t="shared" si="18"/>
        <v>52</v>
      </c>
      <c r="S169" s="290">
        <v>1</v>
      </c>
      <c r="T169" s="280">
        <v>40178</v>
      </c>
      <c r="U169" s="287" t="s">
        <v>145</v>
      </c>
      <c r="W169" s="60"/>
      <c r="X169" s="59"/>
      <c r="Y169" s="62"/>
      <c r="Z169" s="61"/>
      <c r="AA169" s="61"/>
      <c r="AB169" s="61"/>
      <c r="AC169" s="61"/>
    </row>
    <row r="170" spans="1:29" s="80" customFormat="1" ht="16.5" customHeight="1" hidden="1">
      <c r="A170" s="63"/>
      <c r="B170" s="111"/>
      <c r="C170" s="111"/>
      <c r="D170" s="111"/>
      <c r="E170" s="112"/>
      <c r="F170" s="112"/>
      <c r="G170" s="110"/>
      <c r="H170" s="126" t="s">
        <v>173</v>
      </c>
      <c r="I170" s="123">
        <v>75</v>
      </c>
      <c r="J170" s="189" t="s">
        <v>250</v>
      </c>
      <c r="K170" s="116" t="s">
        <v>112</v>
      </c>
      <c r="L170" s="188" t="s">
        <v>96</v>
      </c>
      <c r="M170" s="142"/>
      <c r="N170" s="151"/>
      <c r="O170" s="155"/>
      <c r="P170" s="320" t="s">
        <v>333</v>
      </c>
      <c r="Q170" s="160" t="s">
        <v>229</v>
      </c>
      <c r="R170" s="63">
        <f t="shared" si="18"/>
        <v>53</v>
      </c>
      <c r="S170" s="290">
        <v>1</v>
      </c>
      <c r="T170" s="280">
        <v>40178</v>
      </c>
      <c r="U170" s="287" t="s">
        <v>145</v>
      </c>
      <c r="W170" s="60"/>
      <c r="X170" s="59"/>
      <c r="Y170" s="62"/>
      <c r="Z170" s="61"/>
      <c r="AA170" s="61"/>
      <c r="AB170" s="61"/>
      <c r="AC170" s="61"/>
    </row>
    <row r="171" spans="1:29" s="80" customFormat="1" ht="16.5" customHeight="1" hidden="1">
      <c r="A171" s="63"/>
      <c r="B171" s="111"/>
      <c r="C171" s="111"/>
      <c r="D171" s="111"/>
      <c r="E171" s="112"/>
      <c r="F171" s="112"/>
      <c r="G171" s="110"/>
      <c r="H171" s="126" t="s">
        <v>174</v>
      </c>
      <c r="I171" s="123">
        <v>86</v>
      </c>
      <c r="J171" s="189" t="s">
        <v>224</v>
      </c>
      <c r="K171" s="116" t="s">
        <v>126</v>
      </c>
      <c r="L171" s="188" t="s">
        <v>224</v>
      </c>
      <c r="M171" s="142"/>
      <c r="N171" s="151"/>
      <c r="O171" s="155"/>
      <c r="P171" s="320" t="s">
        <v>333</v>
      </c>
      <c r="Q171" s="160" t="s">
        <v>228</v>
      </c>
      <c r="R171" s="63">
        <f t="shared" si="18"/>
        <v>54</v>
      </c>
      <c r="S171" s="290">
        <v>1</v>
      </c>
      <c r="T171" s="280">
        <v>40178</v>
      </c>
      <c r="U171" s="287" t="s">
        <v>145</v>
      </c>
      <c r="W171" s="60"/>
      <c r="X171" s="59"/>
      <c r="Y171" s="62"/>
      <c r="Z171" s="61"/>
      <c r="AA171" s="61"/>
      <c r="AB171" s="61"/>
      <c r="AC171" s="61"/>
    </row>
    <row r="172" spans="1:29" s="80" customFormat="1" ht="16.5" customHeight="1" hidden="1" thickBot="1">
      <c r="A172" s="63"/>
      <c r="B172" s="111"/>
      <c r="C172" s="111"/>
      <c r="D172" s="111"/>
      <c r="E172" s="112"/>
      <c r="F172" s="112"/>
      <c r="G172" s="110"/>
      <c r="H172" s="126" t="s">
        <v>175</v>
      </c>
      <c r="I172" s="123">
        <v>33</v>
      </c>
      <c r="J172" s="189" t="s">
        <v>155</v>
      </c>
      <c r="K172" s="103" t="s">
        <v>97</v>
      </c>
      <c r="L172" s="217" t="s">
        <v>291</v>
      </c>
      <c r="M172" s="21"/>
      <c r="N172" s="160"/>
      <c r="O172" s="155"/>
      <c r="P172" s="321" t="s">
        <v>333</v>
      </c>
      <c r="Q172" s="312" t="s">
        <v>91</v>
      </c>
      <c r="R172" s="293">
        <f t="shared" si="18"/>
        <v>55</v>
      </c>
      <c r="S172" s="310">
        <v>1</v>
      </c>
      <c r="T172" s="294">
        <v>40178</v>
      </c>
      <c r="U172" s="288" t="s">
        <v>145</v>
      </c>
      <c r="W172" s="60"/>
      <c r="X172" s="59"/>
      <c r="Y172" s="62"/>
      <c r="Z172" s="61"/>
      <c r="AA172" s="61"/>
      <c r="AB172" s="61"/>
      <c r="AC172" s="61"/>
    </row>
    <row r="173" spans="5:25" ht="16.5" customHeight="1" hidden="1">
      <c r="E173" s="4"/>
      <c r="H173" s="126" t="s">
        <v>49</v>
      </c>
      <c r="I173" s="123">
        <v>155</v>
      </c>
      <c r="J173" s="189" t="s">
        <v>11</v>
      </c>
      <c r="K173" s="116" t="s">
        <v>12</v>
      </c>
      <c r="L173" s="188" t="s">
        <v>225</v>
      </c>
      <c r="M173" s="21"/>
      <c r="N173" s="160"/>
      <c r="O173" s="155"/>
      <c r="P173" s="314" t="s">
        <v>41</v>
      </c>
      <c r="Q173" s="315" t="s">
        <v>166</v>
      </c>
      <c r="R173" s="316">
        <f t="shared" si="18"/>
        <v>56</v>
      </c>
      <c r="S173" s="317">
        <v>1</v>
      </c>
      <c r="T173" s="318">
        <v>40178</v>
      </c>
      <c r="U173" s="319" t="s">
        <v>145</v>
      </c>
      <c r="W173" s="60"/>
      <c r="Y173" s="60"/>
    </row>
    <row r="174" spans="5:25" ht="16.5" customHeight="1" hidden="1">
      <c r="E174" s="4"/>
      <c r="H174" s="126" t="s">
        <v>220</v>
      </c>
      <c r="I174" s="123">
        <v>135</v>
      </c>
      <c r="J174" s="189" t="s">
        <v>149</v>
      </c>
      <c r="K174" s="116" t="s">
        <v>122</v>
      </c>
      <c r="L174" s="188" t="s">
        <v>278</v>
      </c>
      <c r="M174" s="21"/>
      <c r="N174" s="160"/>
      <c r="O174" s="155"/>
      <c r="P174" s="320" t="s">
        <v>41</v>
      </c>
      <c r="Q174" s="63" t="s">
        <v>6</v>
      </c>
      <c r="R174" s="63">
        <f t="shared" si="18"/>
        <v>57</v>
      </c>
      <c r="S174" s="290">
        <v>1</v>
      </c>
      <c r="T174" s="280">
        <v>40178</v>
      </c>
      <c r="U174" s="287" t="s">
        <v>145</v>
      </c>
      <c r="W174" s="60"/>
      <c r="Y174" s="60"/>
    </row>
    <row r="175" spans="5:25" ht="16.5" customHeight="1" hidden="1">
      <c r="E175" s="4"/>
      <c r="H175" s="126" t="s">
        <v>50</v>
      </c>
      <c r="I175" s="123">
        <v>153</v>
      </c>
      <c r="J175" s="189" t="s">
        <v>238</v>
      </c>
      <c r="K175" s="116" t="s">
        <v>230</v>
      </c>
      <c r="L175" s="188" t="s">
        <v>289</v>
      </c>
      <c r="M175" s="146"/>
      <c r="N175" s="171"/>
      <c r="O175" s="155"/>
      <c r="P175" s="320" t="s">
        <v>165</v>
      </c>
      <c r="Q175" s="160" t="s">
        <v>334</v>
      </c>
      <c r="R175" s="63">
        <f t="shared" si="18"/>
        <v>58</v>
      </c>
      <c r="S175" s="290">
        <v>1</v>
      </c>
      <c r="T175" s="280">
        <v>40178</v>
      </c>
      <c r="U175" s="287" t="s">
        <v>145</v>
      </c>
      <c r="W175" s="60"/>
      <c r="Y175" s="60"/>
    </row>
    <row r="176" spans="5:25" ht="16.5" customHeight="1" hidden="1" thickBot="1">
      <c r="E176" s="4"/>
      <c r="H176" s="126" t="s">
        <v>176</v>
      </c>
      <c r="I176" s="123">
        <v>36</v>
      </c>
      <c r="J176" s="189" t="s">
        <v>239</v>
      </c>
      <c r="K176" s="116" t="s">
        <v>237</v>
      </c>
      <c r="L176" s="188" t="s">
        <v>323</v>
      </c>
      <c r="M176" s="146"/>
      <c r="N176" s="171"/>
      <c r="O176" s="155"/>
      <c r="P176" s="321" t="s">
        <v>165</v>
      </c>
      <c r="Q176" s="312" t="s">
        <v>90</v>
      </c>
      <c r="R176" s="293">
        <f t="shared" si="18"/>
        <v>59</v>
      </c>
      <c r="S176" s="310">
        <v>1</v>
      </c>
      <c r="T176" s="294">
        <v>40178</v>
      </c>
      <c r="U176" s="288" t="s">
        <v>145</v>
      </c>
      <c r="W176" s="60"/>
      <c r="Y176" s="60"/>
    </row>
    <row r="177" spans="5:25" ht="16.5" customHeight="1" hidden="1">
      <c r="E177" s="4"/>
      <c r="H177" s="126" t="s">
        <v>7</v>
      </c>
      <c r="I177" s="123">
        <v>37</v>
      </c>
      <c r="J177" s="189" t="s">
        <v>151</v>
      </c>
      <c r="K177" s="116" t="s">
        <v>8</v>
      </c>
      <c r="L177" s="188" t="s">
        <v>287</v>
      </c>
      <c r="M177" s="146"/>
      <c r="N177" s="171"/>
      <c r="O177" s="155"/>
      <c r="Q177" s="157"/>
      <c r="R177" s="160"/>
      <c r="S177" s="161"/>
      <c r="T177" s="280"/>
      <c r="U177" s="280"/>
      <c r="V177" s="60"/>
      <c r="Y177" s="60"/>
    </row>
    <row r="178" spans="5:25" ht="16.5" customHeight="1" hidden="1">
      <c r="E178" s="4"/>
      <c r="H178" s="126" t="s">
        <v>177</v>
      </c>
      <c r="I178" s="123">
        <v>88</v>
      </c>
      <c r="J178" s="189" t="s">
        <v>148</v>
      </c>
      <c r="K178" s="116" t="s">
        <v>0</v>
      </c>
      <c r="L178" s="188" t="s">
        <v>411</v>
      </c>
      <c r="M178" s="146"/>
      <c r="N178" s="171"/>
      <c r="O178" s="155"/>
      <c r="P178" s="162" t="s">
        <v>332</v>
      </c>
      <c r="Q178" s="163">
        <f>VLOOKUP($P178,$P$118:$R$177,3,FALSE)</f>
        <v>1</v>
      </c>
      <c r="R178" s="164">
        <f>VLOOKUP($P178,$P$118:$R$177,3)</f>
        <v>44</v>
      </c>
      <c r="S178" s="57"/>
      <c r="T178" s="280"/>
      <c r="U178" s="280"/>
      <c r="V178" s="60"/>
      <c r="Y178" s="60"/>
    </row>
    <row r="179" spans="5:25" ht="16.5" customHeight="1" hidden="1">
      <c r="E179" s="4"/>
      <c r="H179" s="126" t="s">
        <v>178</v>
      </c>
      <c r="I179" s="123">
        <v>38</v>
      </c>
      <c r="J179" s="189" t="s">
        <v>151</v>
      </c>
      <c r="K179" s="116" t="s">
        <v>235</v>
      </c>
      <c r="L179" s="188" t="s">
        <v>287</v>
      </c>
      <c r="M179" s="146"/>
      <c r="N179" s="171"/>
      <c r="O179" s="155"/>
      <c r="P179" s="165" t="s">
        <v>333</v>
      </c>
      <c r="Q179" s="166">
        <f>VLOOKUP($P179,$P$118:$R$177,3,FALSE)</f>
        <v>45</v>
      </c>
      <c r="R179" s="167">
        <f>VLOOKUP($P179,$P$118:$R$177,3)</f>
        <v>55</v>
      </c>
      <c r="S179" s="57"/>
      <c r="T179" s="280"/>
      <c r="U179" s="280"/>
      <c r="V179" s="60"/>
      <c r="Y179" s="60"/>
    </row>
    <row r="180" spans="5:25" ht="16.5" customHeight="1" hidden="1">
      <c r="E180" s="4"/>
      <c r="H180" s="187" t="s">
        <v>179</v>
      </c>
      <c r="I180" s="123">
        <v>115</v>
      </c>
      <c r="J180" s="189" t="s">
        <v>151</v>
      </c>
      <c r="K180" s="116" t="s">
        <v>235</v>
      </c>
      <c r="L180" s="188" t="s">
        <v>287</v>
      </c>
      <c r="M180" s="146"/>
      <c r="N180" s="171"/>
      <c r="O180" s="155"/>
      <c r="P180" s="165" t="s">
        <v>41</v>
      </c>
      <c r="Q180" s="166">
        <f>VLOOKUP($P180,$P$118:$R$177,3,FALSE)</f>
        <v>56</v>
      </c>
      <c r="R180" s="167">
        <f>VLOOKUP($P180,$P$118:$R$177,3)</f>
        <v>57</v>
      </c>
      <c r="S180" s="57"/>
      <c r="T180" s="280"/>
      <c r="U180" s="280"/>
      <c r="V180" s="60"/>
      <c r="Y180" s="60"/>
    </row>
    <row r="181" spans="5:25" ht="16.5" customHeight="1" hidden="1">
      <c r="E181" s="4"/>
      <c r="H181" s="126" t="s">
        <v>324</v>
      </c>
      <c r="I181" s="123">
        <v>121</v>
      </c>
      <c r="J181" s="189" t="s">
        <v>149</v>
      </c>
      <c r="K181" s="116" t="s">
        <v>122</v>
      </c>
      <c r="L181" s="188" t="s">
        <v>278</v>
      </c>
      <c r="M181" s="146"/>
      <c r="N181" s="171"/>
      <c r="O181" s="155"/>
      <c r="P181" s="165" t="s">
        <v>165</v>
      </c>
      <c r="Q181" s="166">
        <f>VLOOKUP($P181,$P$118:$R$177,3,FALSE)</f>
        <v>58</v>
      </c>
      <c r="R181" s="167">
        <f>VLOOKUP($P181,$P$118:$R$177,3)</f>
        <v>59</v>
      </c>
      <c r="S181" s="57"/>
      <c r="T181" s="66"/>
      <c r="V181" s="66"/>
      <c r="Y181" s="60"/>
    </row>
    <row r="182" spans="5:25" ht="16.5" customHeight="1" hidden="1">
      <c r="E182" s="4"/>
      <c r="H182" s="126" t="s">
        <v>180</v>
      </c>
      <c r="I182" s="123">
        <v>39</v>
      </c>
      <c r="J182" s="189" t="s">
        <v>238</v>
      </c>
      <c r="K182" s="116" t="s">
        <v>230</v>
      </c>
      <c r="L182" s="188" t="s">
        <v>289</v>
      </c>
      <c r="M182" s="146"/>
      <c r="N182" s="171"/>
      <c r="O182" s="155"/>
      <c r="P182" s="168" t="s">
        <v>339</v>
      </c>
      <c r="Q182" s="169" t="e">
        <f ca="1">OFFSET($Q$117,VLOOKUP($P20,$P$178:$R$181,2,FALSE),0,VLOOKUP($P20,$P$178:$R$182,3,FALSE)-VLOOKUP($P20,$P$178:$R$182,2,FALSE)+1,1)</f>
        <v>#N/A</v>
      </c>
      <c r="R182" s="170" t="s">
        <v>340</v>
      </c>
      <c r="S182" s="57"/>
      <c r="T182" s="66"/>
      <c r="V182" s="66"/>
      <c r="Y182" s="60"/>
    </row>
    <row r="183" spans="5:25" ht="16.5" customHeight="1" hidden="1">
      <c r="E183" s="4"/>
      <c r="H183" s="126" t="s">
        <v>325</v>
      </c>
      <c r="I183" s="123">
        <v>40</v>
      </c>
      <c r="J183" s="189" t="s">
        <v>149</v>
      </c>
      <c r="K183" s="116" t="s">
        <v>9</v>
      </c>
      <c r="L183" s="188" t="s">
        <v>278</v>
      </c>
      <c r="M183" s="146"/>
      <c r="N183" s="171"/>
      <c r="O183" s="155"/>
      <c r="U183" s="284"/>
      <c r="Y183" s="60"/>
    </row>
    <row r="184" spans="5:25" ht="16.5" customHeight="1" hidden="1">
      <c r="E184" s="4"/>
      <c r="H184" s="126" t="s">
        <v>10</v>
      </c>
      <c r="I184" s="123">
        <v>90</v>
      </c>
      <c r="J184" s="189" t="s">
        <v>239</v>
      </c>
      <c r="K184" s="116" t="s">
        <v>99</v>
      </c>
      <c r="L184" s="188" t="s">
        <v>323</v>
      </c>
      <c r="M184" s="146"/>
      <c r="N184" s="171"/>
      <c r="O184" s="155"/>
      <c r="U184" s="284"/>
      <c r="Y184" s="60"/>
    </row>
    <row r="185" spans="5:25" ht="16.5" customHeight="1" hidden="1">
      <c r="E185" s="4"/>
      <c r="H185" s="126" t="s">
        <v>232</v>
      </c>
      <c r="I185" s="123">
        <v>139</v>
      </c>
      <c r="J185" s="189" t="s">
        <v>151</v>
      </c>
      <c r="K185" s="116" t="s">
        <v>233</v>
      </c>
      <c r="L185" s="188" t="s">
        <v>287</v>
      </c>
      <c r="M185" s="146"/>
      <c r="N185" s="171"/>
      <c r="O185" s="155"/>
      <c r="Y185" s="60"/>
    </row>
    <row r="186" spans="5:25" ht="16.5" customHeight="1" hidden="1">
      <c r="E186" s="4"/>
      <c r="H186" s="126" t="s">
        <v>181</v>
      </c>
      <c r="I186" s="123">
        <v>41</v>
      </c>
      <c r="J186" s="189" t="s">
        <v>11</v>
      </c>
      <c r="K186" s="103" t="s">
        <v>12</v>
      </c>
      <c r="L186" s="217" t="s">
        <v>225</v>
      </c>
      <c r="M186" s="146"/>
      <c r="N186" s="171"/>
      <c r="O186" s="155"/>
      <c r="Y186" s="60"/>
    </row>
    <row r="187" spans="5:25" ht="16.5" customHeight="1" hidden="1">
      <c r="E187" s="4"/>
      <c r="H187" s="126" t="s">
        <v>183</v>
      </c>
      <c r="I187" s="123">
        <v>114</v>
      </c>
      <c r="J187" s="189" t="s">
        <v>113</v>
      </c>
      <c r="K187" s="116" t="s">
        <v>13</v>
      </c>
      <c r="L187" s="188" t="s">
        <v>156</v>
      </c>
      <c r="M187" s="146"/>
      <c r="N187" s="171"/>
      <c r="O187" s="155"/>
      <c r="Y187" s="60"/>
    </row>
    <row r="188" spans="5:25" ht="16.5" customHeight="1" hidden="1">
      <c r="E188" s="4"/>
      <c r="H188" s="126" t="s">
        <v>182</v>
      </c>
      <c r="I188" s="123">
        <v>42</v>
      </c>
      <c r="J188" s="189" t="s">
        <v>238</v>
      </c>
      <c r="K188" s="116" t="s">
        <v>230</v>
      </c>
      <c r="L188" s="188" t="s">
        <v>289</v>
      </c>
      <c r="M188" s="146"/>
      <c r="N188" s="171"/>
      <c r="O188" s="155"/>
      <c r="Y188" s="60"/>
    </row>
    <row r="189" spans="5:25" ht="16.5" customHeight="1" hidden="1">
      <c r="E189" s="4"/>
      <c r="H189" s="126" t="s">
        <v>368</v>
      </c>
      <c r="I189" s="123">
        <v>112</v>
      </c>
      <c r="J189" s="189" t="s">
        <v>226</v>
      </c>
      <c r="K189" s="125" t="s">
        <v>14</v>
      </c>
      <c r="L189" s="188" t="s">
        <v>226</v>
      </c>
      <c r="M189" s="146"/>
      <c r="N189" s="171"/>
      <c r="Y189" s="60"/>
    </row>
    <row r="190" spans="5:25" ht="16.5" customHeight="1" hidden="1">
      <c r="E190" s="4"/>
      <c r="H190" s="126" t="s">
        <v>184</v>
      </c>
      <c r="I190" s="123">
        <v>48</v>
      </c>
      <c r="J190" s="189" t="s">
        <v>155</v>
      </c>
      <c r="K190" s="116" t="s">
        <v>97</v>
      </c>
      <c r="L190" s="188" t="s">
        <v>291</v>
      </c>
      <c r="Y190" s="60"/>
    </row>
    <row r="191" spans="5:25" ht="16.5" customHeight="1" hidden="1">
      <c r="E191" s="4"/>
      <c r="H191" s="126" t="s">
        <v>185</v>
      </c>
      <c r="I191" s="123">
        <v>91</v>
      </c>
      <c r="J191" s="189" t="s">
        <v>238</v>
      </c>
      <c r="K191" s="116" t="s">
        <v>230</v>
      </c>
      <c r="L191" s="188" t="s">
        <v>289</v>
      </c>
      <c r="Y191" s="60"/>
    </row>
    <row r="192" spans="5:25" ht="16.5" customHeight="1" hidden="1">
      <c r="E192" s="4"/>
      <c r="H192" s="126" t="s">
        <v>186</v>
      </c>
      <c r="I192" s="123">
        <v>58</v>
      </c>
      <c r="J192" s="189" t="s">
        <v>148</v>
      </c>
      <c r="K192" s="103" t="s">
        <v>124</v>
      </c>
      <c r="L192" s="217" t="s">
        <v>411</v>
      </c>
      <c r="Y192" s="60"/>
    </row>
    <row r="193" spans="5:25" ht="16.5" customHeight="1" hidden="1">
      <c r="E193" s="4"/>
      <c r="H193" s="126" t="s">
        <v>187</v>
      </c>
      <c r="I193" s="123">
        <v>111</v>
      </c>
      <c r="J193" s="189" t="s">
        <v>148</v>
      </c>
      <c r="K193" s="116" t="s">
        <v>0</v>
      </c>
      <c r="L193" s="188" t="s">
        <v>411</v>
      </c>
      <c r="Y193" s="256"/>
    </row>
    <row r="194" spans="5:25" ht="16.5" customHeight="1" hidden="1">
      <c r="E194" s="4"/>
      <c r="H194" s="126" t="s">
        <v>369</v>
      </c>
      <c r="I194" s="123">
        <v>165</v>
      </c>
      <c r="J194" s="189" t="s">
        <v>238</v>
      </c>
      <c r="K194" s="103" t="s">
        <v>230</v>
      </c>
      <c r="L194" s="217" t="s">
        <v>289</v>
      </c>
      <c r="Y194" s="60"/>
    </row>
    <row r="195" spans="5:25" ht="16.5" customHeight="1" hidden="1">
      <c r="E195" s="4"/>
      <c r="H195" s="126" t="s">
        <v>188</v>
      </c>
      <c r="I195" s="123">
        <v>49</v>
      </c>
      <c r="J195" s="189" t="s">
        <v>149</v>
      </c>
      <c r="K195" s="116" t="s">
        <v>15</v>
      </c>
      <c r="L195" s="188" t="s">
        <v>278</v>
      </c>
      <c r="Y195" s="60"/>
    </row>
    <row r="196" spans="5:25" ht="16.5" customHeight="1" hidden="1">
      <c r="E196" s="4"/>
      <c r="H196" s="126" t="s">
        <v>189</v>
      </c>
      <c r="I196" s="123">
        <v>116</v>
      </c>
      <c r="J196" s="189" t="s">
        <v>238</v>
      </c>
      <c r="K196" s="116" t="s">
        <v>230</v>
      </c>
      <c r="L196" s="188" t="s">
        <v>289</v>
      </c>
      <c r="Y196" s="257"/>
    </row>
    <row r="197" spans="5:25" ht="16.5" customHeight="1" hidden="1">
      <c r="E197" s="4"/>
      <c r="H197" s="126" t="s">
        <v>190</v>
      </c>
      <c r="I197" s="123">
        <v>50</v>
      </c>
      <c r="J197" s="189" t="s">
        <v>238</v>
      </c>
      <c r="K197" s="116" t="s">
        <v>230</v>
      </c>
      <c r="L197" s="188" t="s">
        <v>289</v>
      </c>
      <c r="Y197" s="257"/>
    </row>
    <row r="198" spans="5:25" ht="16.5" customHeight="1" hidden="1">
      <c r="E198" s="4"/>
      <c r="H198" s="126" t="s">
        <v>191</v>
      </c>
      <c r="I198" s="123">
        <v>51</v>
      </c>
      <c r="J198" s="189" t="s">
        <v>148</v>
      </c>
      <c r="K198" s="116" t="s">
        <v>93</v>
      </c>
      <c r="L198" s="188" t="s">
        <v>411</v>
      </c>
      <c r="Y198" s="257"/>
    </row>
    <row r="199" spans="5:25" ht="16.5" customHeight="1" hidden="1">
      <c r="E199" s="4"/>
      <c r="H199" s="126" t="s">
        <v>219</v>
      </c>
      <c r="I199" s="123">
        <v>52</v>
      </c>
      <c r="J199" s="189" t="s">
        <v>239</v>
      </c>
      <c r="K199" s="103" t="s">
        <v>16</v>
      </c>
      <c r="L199" s="217" t="s">
        <v>323</v>
      </c>
      <c r="Y199" s="257"/>
    </row>
    <row r="200" spans="5:25" ht="16.5" customHeight="1" hidden="1">
      <c r="E200" s="4"/>
      <c r="H200" s="126" t="s">
        <v>192</v>
      </c>
      <c r="I200" s="123">
        <v>53</v>
      </c>
      <c r="J200" s="189" t="s">
        <v>155</v>
      </c>
      <c r="K200" s="116" t="s">
        <v>97</v>
      </c>
      <c r="L200" s="188" t="s">
        <v>291</v>
      </c>
      <c r="Y200" s="257"/>
    </row>
    <row r="201" spans="5:25" ht="16.5" customHeight="1" hidden="1">
      <c r="E201" s="4"/>
      <c r="H201" s="126" t="s">
        <v>193</v>
      </c>
      <c r="I201" s="123">
        <v>123</v>
      </c>
      <c r="J201" s="189" t="s">
        <v>238</v>
      </c>
      <c r="K201" s="116" t="s">
        <v>230</v>
      </c>
      <c r="L201" s="188" t="s">
        <v>289</v>
      </c>
      <c r="Y201" s="257"/>
    </row>
    <row r="202" spans="5:25" ht="16.5" customHeight="1" hidden="1">
      <c r="E202" s="4"/>
      <c r="H202" s="126" t="s">
        <v>17</v>
      </c>
      <c r="I202" s="123">
        <v>120</v>
      </c>
      <c r="J202" s="189" t="s">
        <v>149</v>
      </c>
      <c r="K202" s="116" t="s">
        <v>18</v>
      </c>
      <c r="L202" s="188" t="s">
        <v>278</v>
      </c>
      <c r="Y202" s="257"/>
    </row>
    <row r="203" spans="5:25" ht="16.5" customHeight="1" hidden="1">
      <c r="E203" s="4"/>
      <c r="H203" s="126" t="s">
        <v>19</v>
      </c>
      <c r="I203" s="123">
        <v>104</v>
      </c>
      <c r="J203" s="189" t="s">
        <v>250</v>
      </c>
      <c r="K203" s="116" t="s">
        <v>20</v>
      </c>
      <c r="L203" s="188" t="s">
        <v>96</v>
      </c>
      <c r="Y203" s="257"/>
    </row>
    <row r="204" spans="5:25" ht="16.5" customHeight="1" hidden="1">
      <c r="E204" s="4"/>
      <c r="H204" s="126" t="s">
        <v>51</v>
      </c>
      <c r="I204" s="123">
        <v>150</v>
      </c>
      <c r="J204" s="189" t="s">
        <v>238</v>
      </c>
      <c r="K204" s="116" t="s">
        <v>230</v>
      </c>
      <c r="L204" s="188" t="s">
        <v>289</v>
      </c>
      <c r="Y204" s="257"/>
    </row>
    <row r="205" spans="5:25" ht="16.5" customHeight="1" hidden="1">
      <c r="E205" s="4"/>
      <c r="H205" s="126" t="s">
        <v>21</v>
      </c>
      <c r="I205" s="123">
        <v>54</v>
      </c>
      <c r="J205" s="189" t="s">
        <v>239</v>
      </c>
      <c r="K205" s="116" t="s">
        <v>237</v>
      </c>
      <c r="L205" s="188" t="s">
        <v>323</v>
      </c>
      <c r="Y205" s="257"/>
    </row>
    <row r="206" spans="5:25" ht="16.5" customHeight="1" hidden="1">
      <c r="E206" s="4"/>
      <c r="H206" s="126" t="s">
        <v>52</v>
      </c>
      <c r="I206" s="123">
        <v>154</v>
      </c>
      <c r="J206" s="189" t="s">
        <v>226</v>
      </c>
      <c r="K206" s="116" t="s">
        <v>14</v>
      </c>
      <c r="L206" s="188" t="s">
        <v>226</v>
      </c>
      <c r="Y206" s="257"/>
    </row>
    <row r="207" spans="5:25" ht="16.5" customHeight="1" hidden="1">
      <c r="E207" s="4"/>
      <c r="H207" s="126" t="s">
        <v>22</v>
      </c>
      <c r="I207" s="123">
        <v>20</v>
      </c>
      <c r="J207" s="189" t="s">
        <v>149</v>
      </c>
      <c r="K207" s="116" t="s">
        <v>15</v>
      </c>
      <c r="L207" s="188" t="s">
        <v>278</v>
      </c>
      <c r="Y207" s="257"/>
    </row>
    <row r="208" spans="5:25" ht="16.5" customHeight="1" hidden="1">
      <c r="E208" s="4"/>
      <c r="H208" s="126" t="s">
        <v>53</v>
      </c>
      <c r="I208" s="123">
        <v>156</v>
      </c>
      <c r="J208" s="189" t="s">
        <v>148</v>
      </c>
      <c r="K208" s="116" t="s">
        <v>0</v>
      </c>
      <c r="L208" s="188" t="s">
        <v>411</v>
      </c>
      <c r="Y208" s="257"/>
    </row>
    <row r="209" spans="5:25" ht="16.5" customHeight="1" hidden="1">
      <c r="E209" s="4"/>
      <c r="H209" s="126" t="s">
        <v>194</v>
      </c>
      <c r="I209" s="123">
        <v>95</v>
      </c>
      <c r="J209" s="189" t="s">
        <v>250</v>
      </c>
      <c r="K209" s="103" t="s">
        <v>23</v>
      </c>
      <c r="L209" s="217" t="s">
        <v>96</v>
      </c>
      <c r="Y209" s="257"/>
    </row>
    <row r="210" spans="5:25" ht="16.5" customHeight="1" hidden="1">
      <c r="E210" s="4"/>
      <c r="H210" s="126" t="s">
        <v>370</v>
      </c>
      <c r="I210" s="123">
        <v>146</v>
      </c>
      <c r="J210" s="189" t="s">
        <v>238</v>
      </c>
      <c r="K210" s="125" t="s">
        <v>230</v>
      </c>
      <c r="L210" s="188" t="s">
        <v>289</v>
      </c>
      <c r="Y210" s="257"/>
    </row>
    <row r="211" spans="5:25" ht="16.5" customHeight="1" hidden="1">
      <c r="E211" s="4"/>
      <c r="H211" s="126" t="s">
        <v>195</v>
      </c>
      <c r="I211" s="58">
        <v>59</v>
      </c>
      <c r="J211" s="189" t="s">
        <v>239</v>
      </c>
      <c r="K211" s="103" t="s">
        <v>237</v>
      </c>
      <c r="L211" s="217" t="s">
        <v>323</v>
      </c>
      <c r="Y211" s="257"/>
    </row>
    <row r="212" spans="5:25" ht="16.5" customHeight="1" hidden="1">
      <c r="E212" s="4"/>
      <c r="H212" s="126" t="s">
        <v>196</v>
      </c>
      <c r="I212" s="123">
        <v>92</v>
      </c>
      <c r="J212" s="189" t="s">
        <v>11</v>
      </c>
      <c r="K212" s="103" t="s">
        <v>24</v>
      </c>
      <c r="L212" s="217" t="s">
        <v>225</v>
      </c>
      <c r="Y212" s="257"/>
    </row>
    <row r="213" spans="5:25" ht="16.5" customHeight="1" hidden="1">
      <c r="E213" s="4"/>
      <c r="H213" s="126" t="s">
        <v>197</v>
      </c>
      <c r="I213" s="123">
        <v>110</v>
      </c>
      <c r="J213" s="189" t="s">
        <v>226</v>
      </c>
      <c r="K213" s="103" t="s">
        <v>14</v>
      </c>
      <c r="L213" s="217" t="s">
        <v>226</v>
      </c>
      <c r="Y213" s="257"/>
    </row>
    <row r="214" spans="5:25" ht="16.5" customHeight="1" hidden="1">
      <c r="E214" s="4"/>
      <c r="H214" s="126" t="s">
        <v>198</v>
      </c>
      <c r="I214" s="123">
        <v>94</v>
      </c>
      <c r="J214" s="189" t="s">
        <v>148</v>
      </c>
      <c r="K214" s="116" t="s">
        <v>93</v>
      </c>
      <c r="L214" s="188" t="s">
        <v>411</v>
      </c>
      <c r="Y214" s="257"/>
    </row>
    <row r="215" spans="5:25" ht="16.5" customHeight="1" hidden="1">
      <c r="E215" s="4"/>
      <c r="H215" s="126" t="s">
        <v>371</v>
      </c>
      <c r="I215" s="123">
        <v>119</v>
      </c>
      <c r="J215" s="189" t="s">
        <v>11</v>
      </c>
      <c r="K215" s="116" t="s">
        <v>25</v>
      </c>
      <c r="L215" s="188" t="s">
        <v>225</v>
      </c>
      <c r="Y215" s="257"/>
    </row>
    <row r="216" spans="5:25" ht="16.5" customHeight="1" hidden="1">
      <c r="E216" s="4"/>
      <c r="H216" s="126" t="s">
        <v>372</v>
      </c>
      <c r="I216" s="123">
        <v>163</v>
      </c>
      <c r="J216" s="189" t="s">
        <v>373</v>
      </c>
      <c r="K216" s="116" t="s">
        <v>374</v>
      </c>
      <c r="L216" s="188" t="s">
        <v>375</v>
      </c>
      <c r="Y216" s="257"/>
    </row>
    <row r="217" spans="5:25" ht="16.5" customHeight="1" hidden="1">
      <c r="E217" s="4"/>
      <c r="H217" s="126" t="s">
        <v>26</v>
      </c>
      <c r="I217" s="123">
        <v>131</v>
      </c>
      <c r="J217" s="189" t="s">
        <v>224</v>
      </c>
      <c r="K217" s="116" t="s">
        <v>126</v>
      </c>
      <c r="L217" s="188" t="s">
        <v>224</v>
      </c>
      <c r="Y217" s="257"/>
    </row>
    <row r="218" spans="5:25" ht="16.5" customHeight="1" hidden="1">
      <c r="E218" s="4"/>
      <c r="H218" s="126" t="s">
        <v>199</v>
      </c>
      <c r="I218" s="123">
        <v>64</v>
      </c>
      <c r="J218" s="189" t="s">
        <v>238</v>
      </c>
      <c r="K218" s="116" t="s">
        <v>230</v>
      </c>
      <c r="L218" s="188" t="s">
        <v>289</v>
      </c>
      <c r="Y218" s="257"/>
    </row>
    <row r="219" spans="5:25" ht="16.5" customHeight="1" hidden="1">
      <c r="E219" s="4"/>
      <c r="H219" s="126" t="s">
        <v>200</v>
      </c>
      <c r="I219" s="123">
        <v>65</v>
      </c>
      <c r="J219" s="189" t="s">
        <v>157</v>
      </c>
      <c r="K219" s="116" t="s">
        <v>94</v>
      </c>
      <c r="L219" s="188" t="s">
        <v>248</v>
      </c>
      <c r="Y219" s="257"/>
    </row>
    <row r="220" spans="5:25" ht="16.5" customHeight="1" hidden="1">
      <c r="E220" s="4"/>
      <c r="H220" s="126" t="s">
        <v>201</v>
      </c>
      <c r="I220" s="123">
        <v>66</v>
      </c>
      <c r="J220" s="189" t="s">
        <v>155</v>
      </c>
      <c r="K220" s="116" t="s">
        <v>97</v>
      </c>
      <c r="L220" s="188" t="s">
        <v>291</v>
      </c>
      <c r="Y220" s="257"/>
    </row>
    <row r="221" spans="5:25" ht="16.5" customHeight="1" hidden="1">
      <c r="E221" s="4"/>
      <c r="H221" s="126" t="s">
        <v>234</v>
      </c>
      <c r="I221" s="123">
        <v>140</v>
      </c>
      <c r="J221" s="189" t="s">
        <v>151</v>
      </c>
      <c r="K221" s="103" t="s">
        <v>235</v>
      </c>
      <c r="L221" s="217" t="s">
        <v>287</v>
      </c>
      <c r="Y221" s="257"/>
    </row>
    <row r="222" spans="5:25" ht="16.5" customHeight="1" hidden="1">
      <c r="E222" s="4"/>
      <c r="H222" s="126" t="s">
        <v>202</v>
      </c>
      <c r="I222" s="123">
        <v>67</v>
      </c>
      <c r="J222" s="189" t="s">
        <v>238</v>
      </c>
      <c r="K222" s="116" t="s">
        <v>230</v>
      </c>
      <c r="L222" s="188" t="s">
        <v>289</v>
      </c>
      <c r="Y222" s="257"/>
    </row>
    <row r="223" spans="5:25" ht="16.5" customHeight="1" hidden="1">
      <c r="E223" s="4"/>
      <c r="H223" s="126" t="s">
        <v>54</v>
      </c>
      <c r="I223" s="123">
        <v>151</v>
      </c>
      <c r="J223" s="189" t="s">
        <v>155</v>
      </c>
      <c r="K223" s="116" t="s">
        <v>97</v>
      </c>
      <c r="L223" s="188" t="s">
        <v>291</v>
      </c>
      <c r="Y223" s="257"/>
    </row>
    <row r="224" spans="5:25" ht="16.5" customHeight="1" hidden="1">
      <c r="E224" s="4"/>
      <c r="H224" s="126" t="s">
        <v>203</v>
      </c>
      <c r="I224" s="123">
        <v>103</v>
      </c>
      <c r="J224" s="189" t="s">
        <v>148</v>
      </c>
      <c r="K224" s="116" t="s">
        <v>1</v>
      </c>
      <c r="L224" s="188" t="s">
        <v>411</v>
      </c>
      <c r="Y224" s="257"/>
    </row>
    <row r="225" spans="5:25" ht="16.5" customHeight="1" hidden="1">
      <c r="E225" s="4"/>
      <c r="H225" s="126" t="s">
        <v>376</v>
      </c>
      <c r="I225" s="123">
        <v>164</v>
      </c>
      <c r="J225" s="189" t="s">
        <v>238</v>
      </c>
      <c r="K225" s="116" t="s">
        <v>230</v>
      </c>
      <c r="L225" s="188" t="s">
        <v>289</v>
      </c>
      <c r="Y225" s="257"/>
    </row>
    <row r="226" spans="5:25" ht="16.5" customHeight="1" hidden="1">
      <c r="E226" s="4"/>
      <c r="H226" s="126" t="s">
        <v>204</v>
      </c>
      <c r="I226" s="123">
        <v>96</v>
      </c>
      <c r="J226" s="189" t="s">
        <v>250</v>
      </c>
      <c r="K226" s="116" t="s">
        <v>125</v>
      </c>
      <c r="L226" s="188" t="s">
        <v>96</v>
      </c>
      <c r="Y226" s="257"/>
    </row>
    <row r="227" spans="5:25" ht="16.5" customHeight="1" hidden="1">
      <c r="E227" s="4"/>
      <c r="H227" s="126" t="s">
        <v>205</v>
      </c>
      <c r="I227" s="123">
        <v>68</v>
      </c>
      <c r="J227" s="189" t="s">
        <v>149</v>
      </c>
      <c r="K227" s="116" t="s">
        <v>18</v>
      </c>
      <c r="L227" s="188" t="s">
        <v>278</v>
      </c>
      <c r="Y227" s="257"/>
    </row>
    <row r="228" spans="5:25" ht="16.5" customHeight="1" hidden="1">
      <c r="E228" s="4"/>
      <c r="H228" s="126" t="s">
        <v>206</v>
      </c>
      <c r="I228" s="123">
        <v>71</v>
      </c>
      <c r="J228" s="189" t="s">
        <v>155</v>
      </c>
      <c r="K228" s="116" t="s">
        <v>97</v>
      </c>
      <c r="L228" s="188" t="s">
        <v>291</v>
      </c>
      <c r="Y228" s="257"/>
    </row>
    <row r="229" spans="5:25" ht="16.5" customHeight="1" hidden="1">
      <c r="E229" s="4"/>
      <c r="H229" s="126" t="s">
        <v>207</v>
      </c>
      <c r="I229" s="123">
        <v>77</v>
      </c>
      <c r="J229" s="189" t="s">
        <v>239</v>
      </c>
      <c r="K229" s="116" t="s">
        <v>237</v>
      </c>
      <c r="L229" s="188" t="s">
        <v>323</v>
      </c>
      <c r="Y229" s="257"/>
    </row>
    <row r="230" spans="5:25" ht="16.5" customHeight="1" hidden="1">
      <c r="E230" s="4"/>
      <c r="H230" s="126" t="s">
        <v>208</v>
      </c>
      <c r="I230" s="123">
        <v>102</v>
      </c>
      <c r="J230" s="189" t="s">
        <v>157</v>
      </c>
      <c r="K230" s="116" t="s">
        <v>94</v>
      </c>
      <c r="L230" s="188" t="s">
        <v>248</v>
      </c>
      <c r="Y230" s="257"/>
    </row>
    <row r="231" spans="5:25" ht="16.5" customHeight="1" hidden="1">
      <c r="E231" s="4"/>
      <c r="H231" s="126" t="s">
        <v>209</v>
      </c>
      <c r="I231" s="123">
        <v>99</v>
      </c>
      <c r="J231" s="189" t="s">
        <v>151</v>
      </c>
      <c r="K231" s="116" t="s">
        <v>233</v>
      </c>
      <c r="L231" s="188" t="s">
        <v>287</v>
      </c>
      <c r="Y231" s="257"/>
    </row>
    <row r="232" spans="5:25" ht="16.5" customHeight="1" hidden="1">
      <c r="E232" s="4"/>
      <c r="H232" s="126" t="s">
        <v>210</v>
      </c>
      <c r="I232" s="123">
        <v>98</v>
      </c>
      <c r="J232" s="189" t="s">
        <v>157</v>
      </c>
      <c r="K232" s="116" t="s">
        <v>103</v>
      </c>
      <c r="L232" s="188" t="s">
        <v>248</v>
      </c>
      <c r="Y232" s="257"/>
    </row>
    <row r="233" spans="5:25" ht="16.5" customHeight="1" hidden="1">
      <c r="E233" s="4"/>
      <c r="H233" s="126" t="s">
        <v>211</v>
      </c>
      <c r="I233" s="123">
        <v>72</v>
      </c>
      <c r="J233" s="189" t="s">
        <v>239</v>
      </c>
      <c r="K233" s="103" t="s">
        <v>237</v>
      </c>
      <c r="L233" s="217" t="s">
        <v>323</v>
      </c>
      <c r="Y233" s="257"/>
    </row>
    <row r="234" spans="5:25" ht="16.5" customHeight="1" hidden="1">
      <c r="E234" s="4"/>
      <c r="H234" s="126" t="s">
        <v>212</v>
      </c>
      <c r="I234" s="123">
        <v>73</v>
      </c>
      <c r="J234" s="189" t="s">
        <v>157</v>
      </c>
      <c r="K234" s="116" t="s">
        <v>103</v>
      </c>
      <c r="L234" s="188" t="s">
        <v>248</v>
      </c>
      <c r="Y234" s="257"/>
    </row>
    <row r="235" spans="5:25" ht="16.5" customHeight="1" hidden="1">
      <c r="E235" s="4"/>
      <c r="H235" s="126" t="s">
        <v>55</v>
      </c>
      <c r="I235" s="123">
        <v>157</v>
      </c>
      <c r="J235" s="189" t="s">
        <v>151</v>
      </c>
      <c r="K235" s="116" t="s">
        <v>235</v>
      </c>
      <c r="L235" s="188" t="s">
        <v>287</v>
      </c>
      <c r="Y235" s="257"/>
    </row>
    <row r="236" spans="5:25" ht="16.5" customHeight="1" hidden="1">
      <c r="E236" s="4"/>
      <c r="H236" s="126" t="s">
        <v>213</v>
      </c>
      <c r="I236" s="123">
        <v>74</v>
      </c>
      <c r="J236" s="189" t="s">
        <v>157</v>
      </c>
      <c r="K236" s="125" t="s">
        <v>103</v>
      </c>
      <c r="L236" s="188" t="s">
        <v>248</v>
      </c>
      <c r="Y236" s="257"/>
    </row>
    <row r="237" spans="5:25" ht="16.5" customHeight="1" hidden="1">
      <c r="E237" s="4"/>
      <c r="H237" s="126" t="s">
        <v>214</v>
      </c>
      <c r="I237" s="123">
        <v>76</v>
      </c>
      <c r="J237" s="189" t="s">
        <v>148</v>
      </c>
      <c r="K237" s="116" t="s">
        <v>27</v>
      </c>
      <c r="L237" s="188" t="s">
        <v>411</v>
      </c>
      <c r="S237" s="58"/>
      <c r="T237" s="66"/>
      <c r="Y237" s="257"/>
    </row>
    <row r="238" spans="2:25" ht="16.5" customHeight="1" hidden="1">
      <c r="B238" s="197"/>
      <c r="C238" s="57"/>
      <c r="D238" s="197"/>
      <c r="E238" s="198"/>
      <c r="F238" s="198"/>
      <c r="H238" s="126" t="s">
        <v>33</v>
      </c>
      <c r="I238" s="123">
        <v>145</v>
      </c>
      <c r="J238" s="189" t="s">
        <v>151</v>
      </c>
      <c r="K238" s="116" t="s">
        <v>233</v>
      </c>
      <c r="L238" s="188" t="s">
        <v>287</v>
      </c>
      <c r="S238" s="58"/>
      <c r="T238" s="66"/>
      <c r="Y238" s="257"/>
    </row>
    <row r="239" spans="2:25" ht="16.5" customHeight="1" hidden="1">
      <c r="B239" s="197"/>
      <c r="C239" s="57"/>
      <c r="D239" s="197"/>
      <c r="E239" s="198"/>
      <c r="F239" s="198"/>
      <c r="H239" s="126" t="s">
        <v>28</v>
      </c>
      <c r="I239" s="123">
        <v>117</v>
      </c>
      <c r="J239" s="189" t="s">
        <v>150</v>
      </c>
      <c r="K239" s="116" t="s">
        <v>29</v>
      </c>
      <c r="L239" s="188" t="s">
        <v>285</v>
      </c>
      <c r="S239" s="58"/>
      <c r="T239" s="66"/>
      <c r="Y239" s="257"/>
    </row>
    <row r="240" spans="2:25" ht="16.5" customHeight="1" hidden="1">
      <c r="B240" s="197"/>
      <c r="C240" s="57"/>
      <c r="D240" s="197"/>
      <c r="E240" s="198"/>
      <c r="F240"/>
      <c r="H240" s="126" t="s">
        <v>215</v>
      </c>
      <c r="I240" s="123">
        <v>78</v>
      </c>
      <c r="J240" s="189" t="s">
        <v>157</v>
      </c>
      <c r="K240" s="239" t="s">
        <v>94</v>
      </c>
      <c r="L240" s="240" t="s">
        <v>248</v>
      </c>
      <c r="S240" s="58"/>
      <c r="T240" s="66"/>
      <c r="Y240" s="257"/>
    </row>
    <row r="241" spans="2:25" ht="16.5" customHeight="1" hidden="1">
      <c r="B241" s="197"/>
      <c r="C241" s="57"/>
      <c r="D241" s="197"/>
      <c r="E241" s="198"/>
      <c r="F241" s="198"/>
      <c r="H241" s="126" t="s">
        <v>30</v>
      </c>
      <c r="I241" s="123">
        <v>79</v>
      </c>
      <c r="J241" s="189" t="s">
        <v>239</v>
      </c>
      <c r="K241" s="239" t="s">
        <v>237</v>
      </c>
      <c r="L241" s="240" t="s">
        <v>323</v>
      </c>
      <c r="S241" s="58"/>
      <c r="T241" s="66"/>
      <c r="Y241" s="257"/>
    </row>
    <row r="242" spans="5:25" ht="16.5" customHeight="1" hidden="1">
      <c r="E242" s="4"/>
      <c r="H242" s="126" t="s">
        <v>216</v>
      </c>
      <c r="I242" s="123">
        <v>80</v>
      </c>
      <c r="J242" s="189" t="s">
        <v>155</v>
      </c>
      <c r="K242" s="239" t="s">
        <v>97</v>
      </c>
      <c r="L242" s="240" t="s">
        <v>291</v>
      </c>
      <c r="S242" s="58"/>
      <c r="T242" s="66"/>
      <c r="Y242" s="257"/>
    </row>
    <row r="243" spans="5:25" ht="16.5" customHeight="1" hidden="1">
      <c r="E243" s="4"/>
      <c r="H243" s="126" t="s">
        <v>217</v>
      </c>
      <c r="I243" s="123">
        <v>128</v>
      </c>
      <c r="J243" s="189" t="s">
        <v>148</v>
      </c>
      <c r="K243" s="239" t="s">
        <v>124</v>
      </c>
      <c r="L243" s="240" t="s">
        <v>411</v>
      </c>
      <c r="S243" s="58"/>
      <c r="T243" s="66"/>
      <c r="Y243" s="257"/>
    </row>
    <row r="244" spans="5:25" ht="16.5" customHeight="1" hidden="1">
      <c r="E244" s="4"/>
      <c r="H244" s="126" t="s">
        <v>56</v>
      </c>
      <c r="I244" s="123">
        <v>147</v>
      </c>
      <c r="J244" s="189" t="s">
        <v>11</v>
      </c>
      <c r="K244" s="239" t="s">
        <v>12</v>
      </c>
      <c r="L244" s="240" t="s">
        <v>225</v>
      </c>
      <c r="S244" s="58"/>
      <c r="T244" s="66"/>
      <c r="Y244" s="257"/>
    </row>
    <row r="245" spans="5:25" ht="16.5" customHeight="1" hidden="1">
      <c r="E245" s="4"/>
      <c r="H245" s="126" t="s">
        <v>31</v>
      </c>
      <c r="I245" s="123">
        <v>901</v>
      </c>
      <c r="J245" s="189" t="s">
        <v>227</v>
      </c>
      <c r="K245" s="56" t="s">
        <v>227</v>
      </c>
      <c r="L245" s="302" t="s">
        <v>227</v>
      </c>
      <c r="S245" s="58"/>
      <c r="T245" s="66"/>
      <c r="Y245" s="257"/>
    </row>
    <row r="246" spans="5:25" ht="16.5" customHeight="1" hidden="1">
      <c r="E246" s="4"/>
      <c r="H246" s="126" t="s">
        <v>377</v>
      </c>
      <c r="I246" s="123">
        <v>902</v>
      </c>
      <c r="J246" s="239" t="s">
        <v>227</v>
      </c>
      <c r="K246" s="56" t="s">
        <v>227</v>
      </c>
      <c r="L246" s="302" t="s">
        <v>227</v>
      </c>
      <c r="S246" s="58"/>
      <c r="T246" s="66"/>
      <c r="Y246" s="257"/>
    </row>
    <row r="247" spans="5:25" ht="16.5" customHeight="1" hidden="1">
      <c r="E247" s="4"/>
      <c r="H247" s="126" t="s">
        <v>378</v>
      </c>
      <c r="I247" s="123">
        <v>903</v>
      </c>
      <c r="J247" s="189" t="s">
        <v>227</v>
      </c>
      <c r="K247" s="56" t="s">
        <v>227</v>
      </c>
      <c r="L247" s="302" t="s">
        <v>227</v>
      </c>
      <c r="S247" s="58"/>
      <c r="T247" s="66"/>
      <c r="Y247" s="257"/>
    </row>
    <row r="248" spans="5:25" ht="16.5" customHeight="1" hidden="1">
      <c r="E248" s="4"/>
      <c r="H248" s="126" t="s">
        <v>379</v>
      </c>
      <c r="I248" s="123">
        <v>904</v>
      </c>
      <c r="J248" s="239" t="s">
        <v>227</v>
      </c>
      <c r="K248" s="56" t="s">
        <v>227</v>
      </c>
      <c r="L248" s="302" t="s">
        <v>227</v>
      </c>
      <c r="S248" s="58"/>
      <c r="T248" s="66"/>
      <c r="Y248" s="257"/>
    </row>
    <row r="249" spans="5:25" ht="16.5" customHeight="1" hidden="1">
      <c r="E249" s="4"/>
      <c r="H249" s="126" t="s">
        <v>380</v>
      </c>
      <c r="I249" s="241">
        <v>905</v>
      </c>
      <c r="J249" s="242" t="s">
        <v>227</v>
      </c>
      <c r="K249" s="303" t="s">
        <v>227</v>
      </c>
      <c r="L249" s="304" t="s">
        <v>227</v>
      </c>
      <c r="S249" s="58"/>
      <c r="T249" s="66"/>
      <c r="Y249" s="257"/>
    </row>
    <row r="250" spans="5:25" ht="12.75">
      <c r="E250" s="4"/>
      <c r="H250" s="103"/>
      <c r="I250" s="123"/>
      <c r="J250" s="239"/>
      <c r="S250" s="58"/>
      <c r="T250" s="66"/>
      <c r="Y250" s="257"/>
    </row>
    <row r="251" spans="5:25" ht="12.75">
      <c r="E251" s="4"/>
      <c r="S251" s="58"/>
      <c r="T251" s="66"/>
      <c r="Y251" s="257"/>
    </row>
    <row r="252" spans="5:25" ht="12.75">
      <c r="E252" s="4"/>
      <c r="S252" s="58"/>
      <c r="T252" s="66"/>
      <c r="Y252" s="257"/>
    </row>
    <row r="253" spans="5:25" ht="12.75">
      <c r="E253" s="4"/>
      <c r="S253" s="58"/>
      <c r="T253" s="66"/>
      <c r="Y253" s="257"/>
    </row>
    <row r="254" spans="5:25" ht="12.75">
      <c r="E254" s="4"/>
      <c r="S254" s="58"/>
      <c r="T254" s="66"/>
      <c r="Y254" s="257"/>
    </row>
    <row r="255" spans="5:25" ht="12.75">
      <c r="E255" s="4"/>
      <c r="S255" s="58"/>
      <c r="T255" s="66"/>
      <c r="Y255" s="257"/>
    </row>
    <row r="256" spans="5:25" ht="12.75">
      <c r="E256" s="4"/>
      <c r="S256" s="58"/>
      <c r="T256" s="66"/>
      <c r="Y256" s="257"/>
    </row>
    <row r="257" spans="5:25" ht="12.75">
      <c r="E257" s="4"/>
      <c r="S257" s="58"/>
      <c r="T257" s="66"/>
      <c r="Y257" s="257"/>
    </row>
    <row r="258" spans="5:25" ht="12.75">
      <c r="E258" s="4"/>
      <c r="S258" s="58"/>
      <c r="T258" s="66"/>
      <c r="Y258" s="257"/>
    </row>
    <row r="259" spans="5:25" ht="12.75">
      <c r="E259" s="4"/>
      <c r="S259" s="58"/>
      <c r="T259" s="66"/>
      <c r="Y259" s="257"/>
    </row>
    <row r="260" spans="5:25" ht="12.75">
      <c r="E260" s="4"/>
      <c r="S260" s="58"/>
      <c r="T260" s="66"/>
      <c r="Y260" s="257"/>
    </row>
    <row r="261" spans="5:25" ht="12.75">
      <c r="E261" s="4"/>
      <c r="S261" s="58"/>
      <c r="T261" s="66"/>
      <c r="Y261" s="257"/>
    </row>
    <row r="262" spans="5:25" ht="12.75">
      <c r="E262" s="4"/>
      <c r="S262" s="58"/>
      <c r="T262" s="66"/>
      <c r="Y262" s="257"/>
    </row>
    <row r="263" spans="5:25" ht="12.75">
      <c r="E263" s="4"/>
      <c r="S263" s="58"/>
      <c r="T263" s="66"/>
      <c r="Y263" s="257"/>
    </row>
    <row r="264" spans="5:25" ht="12.75">
      <c r="E264" s="4"/>
      <c r="S264" s="58"/>
      <c r="T264" s="66"/>
      <c r="Y264" s="109"/>
    </row>
    <row r="265" spans="5:25" ht="12.75">
      <c r="E265" s="4"/>
      <c r="S265" s="58"/>
      <c r="T265" s="66"/>
      <c r="Y265" s="257"/>
    </row>
    <row r="266" spans="5:25" ht="12.75">
      <c r="E266" s="4"/>
      <c r="S266" s="58"/>
      <c r="T266" s="66"/>
      <c r="Y266" s="257"/>
    </row>
    <row r="267" spans="5:25" ht="12.75">
      <c r="E267" s="4"/>
      <c r="S267" s="58"/>
      <c r="T267" s="66"/>
      <c r="Y267" s="257"/>
    </row>
    <row r="268" spans="5:25" ht="12.75">
      <c r="E268" s="4"/>
      <c r="S268" s="58"/>
      <c r="T268" s="66"/>
      <c r="Y268" s="257"/>
    </row>
    <row r="269" spans="5:25" ht="12.75">
      <c r="E269" s="4"/>
      <c r="S269" s="58"/>
      <c r="T269" s="66"/>
      <c r="Y269" s="257"/>
    </row>
    <row r="270" spans="5:25" ht="12.75">
      <c r="E270" s="4"/>
      <c r="S270" s="58"/>
      <c r="T270" s="66"/>
      <c r="Y270" s="257"/>
    </row>
    <row r="271" spans="5:25" ht="12.75">
      <c r="E271" s="4"/>
      <c r="S271" s="58"/>
      <c r="T271" s="66"/>
      <c r="Y271" s="257"/>
    </row>
    <row r="272" spans="5:25" ht="12.75">
      <c r="E272" s="4"/>
      <c r="S272" s="58"/>
      <c r="T272" s="66"/>
      <c r="Y272" s="257"/>
    </row>
    <row r="273" spans="5:25" ht="12.75">
      <c r="E273" s="4"/>
      <c r="S273" s="58"/>
      <c r="T273" s="66"/>
      <c r="Y273" s="257"/>
    </row>
    <row r="274" spans="5:25" ht="12.75">
      <c r="E274" s="4"/>
      <c r="S274" s="58"/>
      <c r="T274" s="66"/>
      <c r="Y274" s="257"/>
    </row>
    <row r="275" spans="5:25" ht="12.75">
      <c r="E275" s="4"/>
      <c r="S275" s="58"/>
      <c r="T275" s="66"/>
      <c r="Y275" s="257"/>
    </row>
    <row r="276" spans="5:25" ht="12.75">
      <c r="E276" s="4"/>
      <c r="S276" s="58"/>
      <c r="T276" s="66"/>
      <c r="Y276" s="257"/>
    </row>
    <row r="277" spans="5:25" ht="12.75">
      <c r="E277" s="4"/>
      <c r="S277" s="58"/>
      <c r="T277" s="66"/>
      <c r="Y277" s="257"/>
    </row>
    <row r="278" spans="5:25" ht="12.75">
      <c r="E278" s="4"/>
      <c r="S278" s="58"/>
      <c r="T278" s="66"/>
      <c r="Y278" s="257"/>
    </row>
    <row r="279" spans="5:25" ht="12.75">
      <c r="E279" s="4"/>
      <c r="S279" s="58"/>
      <c r="T279" s="66"/>
      <c r="Y279" s="257"/>
    </row>
    <row r="280" spans="5:25" ht="12.75">
      <c r="E280" s="4"/>
      <c r="S280" s="58"/>
      <c r="T280" s="66"/>
      <c r="Y280" s="257"/>
    </row>
    <row r="281" spans="5:25" ht="12.75">
      <c r="E281" s="4"/>
      <c r="S281" s="58"/>
      <c r="T281" s="66"/>
      <c r="Y281" s="257"/>
    </row>
    <row r="282" spans="5:25" ht="12.75">
      <c r="E282" s="4"/>
      <c r="S282" s="58"/>
      <c r="T282" s="66"/>
      <c r="Y282" s="109"/>
    </row>
    <row r="283" spans="5:25" ht="12.75">
      <c r="E283" s="4"/>
      <c r="S283" s="58"/>
      <c r="T283" s="66"/>
      <c r="Y283" s="109"/>
    </row>
    <row r="284" spans="5:25" ht="12.75">
      <c r="E284" s="4"/>
      <c r="S284" s="58"/>
      <c r="T284" s="66"/>
      <c r="Y284" s="109"/>
    </row>
    <row r="285" spans="5:25" ht="12.75">
      <c r="E285" s="4"/>
      <c r="S285" s="58"/>
      <c r="T285" s="66"/>
      <c r="Y285" s="109"/>
    </row>
    <row r="286" spans="5:25" ht="12.75">
      <c r="E286" s="4"/>
      <c r="S286" s="58"/>
      <c r="T286" s="66"/>
      <c r="Y286" s="113"/>
    </row>
    <row r="287" spans="5:25" ht="12.75">
      <c r="E287" s="4"/>
      <c r="S287" s="58"/>
      <c r="T287" s="66"/>
      <c r="Y287" s="113"/>
    </row>
    <row r="288" spans="5:25" ht="12.75">
      <c r="E288" s="4"/>
      <c r="S288" s="58"/>
      <c r="T288" s="66"/>
      <c r="Y288" s="113"/>
    </row>
    <row r="289" spans="5:20" ht="12.75">
      <c r="E289" s="4"/>
      <c r="S289" s="58"/>
      <c r="T289" s="66"/>
    </row>
    <row r="290" spans="5:20" ht="12.75">
      <c r="E290" s="4"/>
      <c r="S290" s="58"/>
      <c r="T290" s="66"/>
    </row>
    <row r="291" spans="5:20" ht="12.75">
      <c r="E291" s="4"/>
      <c r="S291" s="58"/>
      <c r="T291" s="66"/>
    </row>
    <row r="292" spans="5:20" ht="12.75">
      <c r="E292" s="4"/>
      <c r="S292" s="58"/>
      <c r="T292" s="66"/>
    </row>
    <row r="293" spans="5:20" ht="12.75">
      <c r="E293" s="4"/>
      <c r="S293" s="58"/>
      <c r="T293" s="66"/>
    </row>
    <row r="294" spans="5:20" ht="12.75">
      <c r="E294" s="4"/>
      <c r="S294" s="58"/>
      <c r="T294" s="66"/>
    </row>
    <row r="295" spans="5:20" ht="12.75">
      <c r="E295" s="4"/>
      <c r="S295" s="58"/>
      <c r="T295" s="66"/>
    </row>
    <row r="296" spans="5:20" ht="12.75">
      <c r="E296" s="4"/>
      <c r="S296" s="58"/>
      <c r="T296" s="66"/>
    </row>
    <row r="297" spans="5:20" ht="12.75">
      <c r="E297" s="4"/>
      <c r="S297" s="58"/>
      <c r="T297" s="66"/>
    </row>
    <row r="298" spans="5:20" ht="12.75">
      <c r="E298" s="4"/>
      <c r="S298" s="58"/>
      <c r="T298" s="66"/>
    </row>
    <row r="299" spans="5:20" ht="12.75">
      <c r="E299" s="4"/>
      <c r="S299" s="58"/>
      <c r="T299" s="66"/>
    </row>
    <row r="300" spans="5:20" ht="12.75">
      <c r="E300" s="4"/>
      <c r="S300" s="58"/>
      <c r="T300" s="66"/>
    </row>
    <row r="301" spans="5:20" ht="12.75">
      <c r="E301" s="4"/>
      <c r="S301" s="58"/>
      <c r="T301" s="66"/>
    </row>
    <row r="302" spans="5:20" ht="12.75">
      <c r="E302" s="4"/>
      <c r="S302" s="58"/>
      <c r="T302" s="66"/>
    </row>
    <row r="303" spans="5:20" ht="12.75">
      <c r="E303" s="4"/>
      <c r="S303" s="58"/>
      <c r="T303" s="66"/>
    </row>
    <row r="304" spans="5:20" ht="12.75">
      <c r="E304" s="4"/>
      <c r="S304" s="58"/>
      <c r="T304" s="66"/>
    </row>
    <row r="305" spans="5:20" ht="12.75">
      <c r="E305" s="4"/>
      <c r="S305" s="58"/>
      <c r="T305" s="66"/>
    </row>
    <row r="306" spans="5:20" ht="12.75">
      <c r="E306" s="4"/>
      <c r="S306" s="58"/>
      <c r="T306" s="66"/>
    </row>
    <row r="307" spans="5:20" ht="12.75">
      <c r="E307" s="4"/>
      <c r="S307" s="58"/>
      <c r="T307" s="66"/>
    </row>
    <row r="308" spans="5:20" ht="12.75">
      <c r="E308" s="4"/>
      <c r="S308" s="58"/>
      <c r="T308" s="66"/>
    </row>
    <row r="309" spans="5:20" ht="12.75">
      <c r="E309" s="4"/>
      <c r="S309" s="58"/>
      <c r="T309" s="66"/>
    </row>
    <row r="310" spans="5:20" ht="12.75">
      <c r="E310" s="4"/>
      <c r="S310" s="58"/>
      <c r="T310" s="66"/>
    </row>
    <row r="311" spans="5:20" ht="12.75">
      <c r="E311" s="4"/>
      <c r="S311" s="58"/>
      <c r="T311" s="66"/>
    </row>
    <row r="312" spans="5:20" ht="12.75">
      <c r="E312" s="4"/>
      <c r="S312" s="58"/>
      <c r="T312" s="66"/>
    </row>
    <row r="313" spans="5:20" ht="12.75">
      <c r="E313" s="4"/>
      <c r="S313" s="58"/>
      <c r="T313" s="66"/>
    </row>
    <row r="314" spans="5:20" ht="12.75">
      <c r="E314" s="4"/>
      <c r="S314" s="58"/>
      <c r="T314" s="66"/>
    </row>
    <row r="315" spans="5:20" ht="12.75">
      <c r="E315" s="4"/>
      <c r="S315" s="58"/>
      <c r="T315" s="66"/>
    </row>
    <row r="316" spans="5:20" ht="12.75">
      <c r="E316" s="4"/>
      <c r="S316" s="58"/>
      <c r="T316" s="66"/>
    </row>
    <row r="317" spans="5:20" ht="12.75">
      <c r="E317" s="4"/>
      <c r="S317" s="58"/>
      <c r="T317" s="66"/>
    </row>
    <row r="318" spans="5:20" ht="12.75">
      <c r="E318" s="4"/>
      <c r="S318" s="58"/>
      <c r="T318" s="66"/>
    </row>
    <row r="319" spans="5:20" ht="12.75">
      <c r="E319" s="4"/>
      <c r="S319" s="58"/>
      <c r="T319" s="66"/>
    </row>
    <row r="320" spans="5:20" ht="12.75">
      <c r="E320" s="4"/>
      <c r="S320" s="58"/>
      <c r="T320" s="66"/>
    </row>
    <row r="321" spans="5:20" ht="12.75">
      <c r="E321" s="4"/>
      <c r="S321" s="58"/>
      <c r="T321" s="66"/>
    </row>
    <row r="322" spans="5:20" ht="12.75">
      <c r="E322" s="4"/>
      <c r="S322" s="58"/>
      <c r="T322" s="66"/>
    </row>
    <row r="323" spans="5:20" ht="12.75">
      <c r="E323" s="4"/>
      <c r="S323" s="58"/>
      <c r="T323" s="66"/>
    </row>
    <row r="324" spans="5:20" ht="12.75">
      <c r="E324" s="4"/>
      <c r="S324" s="58"/>
      <c r="T324" s="66"/>
    </row>
    <row r="325" spans="5:20" ht="12.75">
      <c r="E325" s="4"/>
      <c r="S325" s="58"/>
      <c r="T325" s="66"/>
    </row>
    <row r="326" spans="5:20" ht="12.75">
      <c r="E326" s="4"/>
      <c r="S326" s="58"/>
      <c r="T326" s="66"/>
    </row>
    <row r="327" spans="5:20" ht="12.75">
      <c r="E327" s="4"/>
      <c r="S327" s="58"/>
      <c r="T327" s="66"/>
    </row>
    <row r="328" spans="5:20" ht="12.75">
      <c r="E328" s="4"/>
      <c r="S328" s="58"/>
      <c r="T328" s="66"/>
    </row>
    <row r="329" spans="5:20" ht="12.75">
      <c r="E329" s="4"/>
      <c r="S329" s="58"/>
      <c r="T329" s="66"/>
    </row>
    <row r="330" spans="5:20" ht="12.75">
      <c r="E330" s="4"/>
      <c r="S330" s="58"/>
      <c r="T330" s="66"/>
    </row>
    <row r="331" spans="5:20" ht="12.75">
      <c r="E331" s="4"/>
      <c r="S331" s="58"/>
      <c r="T331" s="66"/>
    </row>
    <row r="332" spans="5:20" ht="12.75">
      <c r="E332" s="4"/>
      <c r="S332" s="58"/>
      <c r="T332" s="66"/>
    </row>
    <row r="333" spans="5:20" ht="12.75">
      <c r="E333" s="4"/>
      <c r="S333" s="58"/>
      <c r="T333" s="66"/>
    </row>
    <row r="334" spans="5:20" ht="12.75">
      <c r="E334" s="4"/>
      <c r="S334" s="58"/>
      <c r="T334" s="66"/>
    </row>
    <row r="335" spans="5:20" ht="12.75">
      <c r="E335" s="4"/>
      <c r="S335" s="58"/>
      <c r="T335" s="66"/>
    </row>
    <row r="336" spans="5:20" ht="12.75">
      <c r="E336" s="4"/>
      <c r="S336" s="58"/>
      <c r="T336" s="66"/>
    </row>
    <row r="337" spans="5:20" ht="12.75">
      <c r="E337" s="4"/>
      <c r="S337" s="58"/>
      <c r="T337" s="66"/>
    </row>
    <row r="338" spans="5:20" ht="12.75">
      <c r="E338" s="4"/>
      <c r="S338" s="58"/>
      <c r="T338" s="66"/>
    </row>
    <row r="339" spans="5:20" ht="12.75">
      <c r="E339" s="4"/>
      <c r="S339" s="58"/>
      <c r="T339" s="66"/>
    </row>
    <row r="340" spans="5:20" ht="12.75">
      <c r="E340" s="4"/>
      <c r="S340" s="58"/>
      <c r="T340" s="66"/>
    </row>
    <row r="341" spans="5:20" ht="12.75">
      <c r="E341" s="4"/>
      <c r="S341" s="58"/>
      <c r="T341" s="66"/>
    </row>
    <row r="342" spans="5:20" ht="12.75">
      <c r="E342" s="4"/>
      <c r="S342" s="58"/>
      <c r="T342" s="66"/>
    </row>
    <row r="343" spans="5:20" ht="12.75">
      <c r="E343" s="4"/>
      <c r="S343" s="58"/>
      <c r="T343" s="66"/>
    </row>
    <row r="344" spans="5:20" ht="12.75">
      <c r="E344" s="4"/>
      <c r="S344" s="58"/>
      <c r="T344" s="66"/>
    </row>
    <row r="345" spans="5:20" ht="12.75">
      <c r="E345" s="4"/>
      <c r="S345" s="58"/>
      <c r="T345" s="66"/>
    </row>
    <row r="346" spans="5:20" ht="12.75">
      <c r="E346" s="4"/>
      <c r="S346" s="58"/>
      <c r="T346" s="66"/>
    </row>
    <row r="347" spans="5:20" ht="12.75">
      <c r="E347" s="4"/>
      <c r="S347" s="58"/>
      <c r="T347" s="66"/>
    </row>
    <row r="348" spans="5:20" ht="12.75">
      <c r="E348" s="4"/>
      <c r="S348" s="58"/>
      <c r="T348" s="66"/>
    </row>
    <row r="349" spans="5:20" ht="12.75">
      <c r="E349" s="4"/>
      <c r="S349" s="58"/>
      <c r="T349" s="66"/>
    </row>
    <row r="350" spans="5:20" ht="12.75">
      <c r="E350" s="4"/>
      <c r="S350" s="58"/>
      <c r="T350" s="66"/>
    </row>
    <row r="351" spans="5:20" ht="12.75">
      <c r="E351" s="4"/>
      <c r="S351" s="58"/>
      <c r="T351" s="66"/>
    </row>
    <row r="352" spans="5:20" ht="12.75">
      <c r="E352" s="4"/>
      <c r="S352" s="58"/>
      <c r="T352" s="66"/>
    </row>
    <row r="353" spans="5:20" ht="12.75">
      <c r="E353" s="4"/>
      <c r="S353" s="58"/>
      <c r="T353" s="66"/>
    </row>
    <row r="354" spans="5:20" ht="12.75">
      <c r="E354" s="4"/>
      <c r="S354" s="58"/>
      <c r="T354" s="66"/>
    </row>
    <row r="355" spans="5:20" ht="12.75">
      <c r="E355" s="4"/>
      <c r="S355" s="58"/>
      <c r="T355" s="66"/>
    </row>
    <row r="356" spans="5:20" ht="12.75">
      <c r="E356" s="4"/>
      <c r="S356" s="58"/>
      <c r="T356" s="66"/>
    </row>
    <row r="357" spans="5:20" ht="12.75">
      <c r="E357" s="4"/>
      <c r="S357" s="58"/>
      <c r="T357" s="66"/>
    </row>
    <row r="358" spans="5:20" ht="12.75">
      <c r="E358" s="4"/>
      <c r="S358" s="58"/>
      <c r="T358" s="66"/>
    </row>
    <row r="359" spans="5:20" ht="12.75">
      <c r="E359" s="4"/>
      <c r="S359" s="58"/>
      <c r="T359" s="66"/>
    </row>
    <row r="360" spans="5:20" ht="12.75">
      <c r="E360" s="4"/>
      <c r="S360" s="58"/>
      <c r="T360" s="66"/>
    </row>
    <row r="361" spans="5:20" ht="12.75">
      <c r="E361" s="4"/>
      <c r="S361" s="58"/>
      <c r="T361" s="66"/>
    </row>
    <row r="362" spans="5:20" ht="12.75">
      <c r="E362" s="4"/>
      <c r="S362" s="58"/>
      <c r="T362" s="66"/>
    </row>
    <row r="363" spans="5:20" ht="12.75">
      <c r="E363" s="4"/>
      <c r="S363" s="58"/>
      <c r="T363" s="66"/>
    </row>
    <row r="364" spans="5:20" ht="12.75">
      <c r="E364" s="4"/>
      <c r="S364" s="58"/>
      <c r="T364" s="66"/>
    </row>
    <row r="365" spans="5:20" ht="12.75">
      <c r="E365" s="4"/>
      <c r="S365" s="58"/>
      <c r="T365" s="66"/>
    </row>
    <row r="366" spans="5:20" ht="12.75">
      <c r="E366" s="4"/>
      <c r="S366" s="58"/>
      <c r="T366" s="66"/>
    </row>
    <row r="367" spans="5:20" ht="12.75">
      <c r="E367" s="4"/>
      <c r="S367" s="58"/>
      <c r="T367" s="66"/>
    </row>
    <row r="368" spans="5:20" ht="12.75">
      <c r="E368" s="4"/>
      <c r="S368" s="58"/>
      <c r="T368" s="66"/>
    </row>
    <row r="369" spans="5:20" ht="12.75">
      <c r="E369" s="4"/>
      <c r="S369" s="58"/>
      <c r="T369" s="66"/>
    </row>
    <row r="370" spans="5:20" ht="12.75">
      <c r="E370" s="4"/>
      <c r="S370" s="58"/>
      <c r="T370" s="66"/>
    </row>
    <row r="371" spans="5:20" ht="12.75">
      <c r="E371" s="4"/>
      <c r="S371" s="58"/>
      <c r="T371" s="66"/>
    </row>
    <row r="372" spans="5:20" ht="12.75">
      <c r="E372" s="4"/>
      <c r="S372" s="58"/>
      <c r="T372" s="66"/>
    </row>
    <row r="373" spans="5:20" ht="12.75">
      <c r="E373" s="4"/>
      <c r="S373" s="58"/>
      <c r="T373" s="66"/>
    </row>
    <row r="374" spans="5:20" ht="12.75">
      <c r="E374" s="4"/>
      <c r="S374" s="58"/>
      <c r="T374" s="66"/>
    </row>
    <row r="375" spans="5:20" ht="12.75">
      <c r="E375" s="4"/>
      <c r="S375" s="58"/>
      <c r="T375" s="66"/>
    </row>
    <row r="376" spans="5:20" ht="12.75">
      <c r="E376" s="4"/>
      <c r="S376" s="58"/>
      <c r="T376" s="66"/>
    </row>
    <row r="377" spans="5:20" ht="12.75">
      <c r="E377" s="4"/>
      <c r="S377" s="58"/>
      <c r="T377" s="66"/>
    </row>
    <row r="378" spans="5:20" ht="12.75">
      <c r="E378" s="4"/>
      <c r="S378" s="58"/>
      <c r="T378" s="66"/>
    </row>
    <row r="379" spans="5:20" ht="12.75">
      <c r="E379" s="4"/>
      <c r="S379" s="58"/>
      <c r="T379" s="66"/>
    </row>
    <row r="380" spans="5:20" ht="12.75">
      <c r="E380" s="4"/>
      <c r="S380" s="58"/>
      <c r="T380" s="66"/>
    </row>
    <row r="381" spans="5:20" ht="12.75">
      <c r="E381" s="4"/>
      <c r="S381" s="58"/>
      <c r="T381" s="66"/>
    </row>
    <row r="382" spans="5:20" ht="12.75">
      <c r="E382" s="4"/>
      <c r="S382" s="58"/>
      <c r="T382" s="66"/>
    </row>
    <row r="383" spans="5:20" ht="12.75">
      <c r="E383" s="4"/>
      <c r="S383" s="58"/>
      <c r="T383" s="66"/>
    </row>
    <row r="384" spans="5:20" ht="12.75">
      <c r="E384" s="4"/>
      <c r="S384" s="58"/>
      <c r="T384" s="66"/>
    </row>
    <row r="385" spans="5:20" ht="12.75">
      <c r="E385" s="4"/>
      <c r="S385" s="58"/>
      <c r="T385" s="66"/>
    </row>
    <row r="386" spans="5:20" ht="12.75">
      <c r="E386" s="4"/>
      <c r="S386" s="58"/>
      <c r="T386" s="66"/>
    </row>
    <row r="387" spans="5:20" ht="12.75">
      <c r="E387" s="4"/>
      <c r="S387" s="58"/>
      <c r="T387" s="66"/>
    </row>
    <row r="388" spans="5:20" ht="12.75">
      <c r="E388" s="4"/>
      <c r="S388" s="58"/>
      <c r="T388" s="66"/>
    </row>
    <row r="389" spans="5:20" ht="12.75">
      <c r="E389" s="4"/>
      <c r="S389" s="58"/>
      <c r="T389" s="66"/>
    </row>
    <row r="390" spans="5:20" ht="12.75">
      <c r="E390" s="4"/>
      <c r="S390" s="58"/>
      <c r="T390" s="66"/>
    </row>
    <row r="391" spans="5:20" ht="12.75">
      <c r="E391" s="4"/>
      <c r="S391" s="58"/>
      <c r="T391" s="66"/>
    </row>
    <row r="392" spans="5:20" ht="12.75">
      <c r="E392" s="4"/>
      <c r="S392" s="58"/>
      <c r="T392" s="66"/>
    </row>
    <row r="393" spans="5:20" ht="12.75">
      <c r="E393" s="4"/>
      <c r="S393" s="58"/>
      <c r="T393" s="66"/>
    </row>
    <row r="394" spans="5:20" ht="12.75">
      <c r="E394" s="4"/>
      <c r="S394" s="58"/>
      <c r="T394" s="66"/>
    </row>
    <row r="395" spans="5:20" ht="12.75">
      <c r="E395" s="4"/>
      <c r="S395" s="58"/>
      <c r="T395" s="66"/>
    </row>
    <row r="396" spans="5:20" ht="12.75">
      <c r="E396" s="4"/>
      <c r="S396" s="58"/>
      <c r="T396" s="66"/>
    </row>
    <row r="397" spans="5:20" ht="12.75">
      <c r="E397" s="4"/>
      <c r="S397" s="58"/>
      <c r="T397" s="66"/>
    </row>
    <row r="398" spans="5:20" ht="12.75">
      <c r="E398" s="4"/>
      <c r="S398" s="58"/>
      <c r="T398" s="66"/>
    </row>
    <row r="399" spans="5:20" ht="12.75">
      <c r="E399" s="4"/>
      <c r="S399" s="58"/>
      <c r="T399" s="66"/>
    </row>
    <row r="400" spans="5:20" ht="12.75">
      <c r="E400" s="4"/>
      <c r="S400" s="58"/>
      <c r="T400" s="66"/>
    </row>
    <row r="401" spans="5:20" ht="12.75">
      <c r="E401" s="4"/>
      <c r="S401" s="58"/>
      <c r="T401" s="66"/>
    </row>
    <row r="402" spans="5:20" ht="12.75">
      <c r="E402" s="4"/>
      <c r="S402" s="58"/>
      <c r="T402" s="66"/>
    </row>
    <row r="403" spans="5:20" ht="12.75">
      <c r="E403" s="4"/>
      <c r="S403" s="58"/>
      <c r="T403" s="66"/>
    </row>
    <row r="404" spans="5:20" ht="12.75">
      <c r="E404" s="4"/>
      <c r="S404" s="58"/>
      <c r="T404" s="66"/>
    </row>
    <row r="405" spans="5:20" ht="12.75">
      <c r="E405" s="4"/>
      <c r="S405" s="58"/>
      <c r="T405" s="66"/>
    </row>
    <row r="406" spans="5:20" ht="12.75">
      <c r="E406" s="4"/>
      <c r="S406" s="58"/>
      <c r="T406" s="66"/>
    </row>
    <row r="407" spans="5:20" ht="12.75">
      <c r="E407" s="4"/>
      <c r="S407" s="58"/>
      <c r="T407" s="66"/>
    </row>
    <row r="408" spans="5:20" ht="12.75">
      <c r="E408" s="4"/>
      <c r="S408" s="58"/>
      <c r="T408" s="66"/>
    </row>
    <row r="409" spans="5:20" ht="12.75">
      <c r="E409" s="4"/>
      <c r="S409" s="58"/>
      <c r="T409" s="66"/>
    </row>
    <row r="410" spans="5:20" ht="12.75">
      <c r="E410" s="4"/>
      <c r="S410" s="58"/>
      <c r="T410" s="66"/>
    </row>
    <row r="411" spans="5:20" ht="12.75">
      <c r="E411" s="4"/>
      <c r="S411" s="58"/>
      <c r="T411" s="66"/>
    </row>
    <row r="412" spans="5:20" ht="12.75">
      <c r="E412" s="4"/>
      <c r="S412" s="58"/>
      <c r="T412" s="66"/>
    </row>
    <row r="413" spans="5:20" ht="12.75">
      <c r="E413" s="4"/>
      <c r="S413" s="58"/>
      <c r="T413" s="66"/>
    </row>
    <row r="414" spans="5:20" ht="12.75">
      <c r="E414" s="4"/>
      <c r="S414" s="58"/>
      <c r="T414" s="66"/>
    </row>
    <row r="415" spans="5:20" ht="12.75">
      <c r="E415" s="4"/>
      <c r="S415" s="58"/>
      <c r="T415" s="66"/>
    </row>
    <row r="416" spans="5:20" ht="12.75">
      <c r="E416" s="4"/>
      <c r="S416" s="58"/>
      <c r="T416" s="66"/>
    </row>
    <row r="417" spans="5:20" ht="12.75">
      <c r="E417" s="4"/>
      <c r="S417" s="58"/>
      <c r="T417" s="66"/>
    </row>
    <row r="418" spans="5:20" ht="12.75">
      <c r="E418" s="4"/>
      <c r="S418" s="58"/>
      <c r="T418" s="66"/>
    </row>
    <row r="419" spans="5:20" ht="12.75">
      <c r="E419" s="4"/>
      <c r="S419" s="58"/>
      <c r="T419" s="66"/>
    </row>
    <row r="420" spans="5:20" ht="12.75">
      <c r="E420" s="4"/>
      <c r="S420" s="58"/>
      <c r="T420" s="66"/>
    </row>
    <row r="421" spans="5:20" ht="12.75">
      <c r="E421" s="4"/>
      <c r="S421" s="58"/>
      <c r="T421" s="66"/>
    </row>
    <row r="422" spans="5:20" ht="12.75">
      <c r="E422" s="4"/>
      <c r="S422" s="58"/>
      <c r="T422" s="66"/>
    </row>
    <row r="423" spans="5:20" ht="12.75">
      <c r="E423" s="4"/>
      <c r="S423" s="58"/>
      <c r="T423" s="66"/>
    </row>
    <row r="424" spans="5:20" ht="12.75">
      <c r="E424" s="4"/>
      <c r="S424" s="58"/>
      <c r="T424" s="66"/>
    </row>
    <row r="425" spans="5:20" ht="12.75">
      <c r="E425" s="4"/>
      <c r="S425" s="58"/>
      <c r="T425" s="66"/>
    </row>
    <row r="426" spans="5:20" ht="12.75">
      <c r="E426" s="4"/>
      <c r="S426" s="58"/>
      <c r="T426" s="66"/>
    </row>
    <row r="427" spans="5:20" ht="12.75">
      <c r="E427" s="4"/>
      <c r="S427" s="58"/>
      <c r="T427" s="66"/>
    </row>
    <row r="428" spans="5:20" ht="12.75">
      <c r="E428" s="4"/>
      <c r="S428" s="58"/>
      <c r="T428" s="66"/>
    </row>
    <row r="429" spans="5:20" ht="12.75">
      <c r="E429" s="4"/>
      <c r="S429" s="58"/>
      <c r="T429" s="66"/>
    </row>
    <row r="430" spans="5:20" ht="12.75">
      <c r="E430" s="4"/>
      <c r="S430" s="58"/>
      <c r="T430" s="66"/>
    </row>
    <row r="431" spans="5:20" ht="12.75">
      <c r="E431" s="4"/>
      <c r="S431" s="58"/>
      <c r="T431" s="66"/>
    </row>
    <row r="432" spans="5:20" ht="12.75">
      <c r="E432" s="4"/>
      <c r="S432" s="58"/>
      <c r="T432" s="66"/>
    </row>
    <row r="433" spans="5:20" ht="12.75">
      <c r="E433" s="4"/>
      <c r="S433" s="58"/>
      <c r="T433" s="66"/>
    </row>
    <row r="434" spans="5:20" ht="12.75">
      <c r="E434" s="4"/>
      <c r="S434" s="58"/>
      <c r="T434" s="66"/>
    </row>
    <row r="435" spans="5:20" ht="12.75">
      <c r="E435" s="4"/>
      <c r="S435" s="58"/>
      <c r="T435" s="66"/>
    </row>
    <row r="436" spans="5:20" ht="12.75">
      <c r="E436" s="4"/>
      <c r="S436" s="58"/>
      <c r="T436" s="66"/>
    </row>
    <row r="437" spans="5:20" ht="12.75">
      <c r="E437" s="4"/>
      <c r="S437" s="58"/>
      <c r="T437" s="66"/>
    </row>
    <row r="438" spans="5:20" ht="12.75">
      <c r="E438" s="4"/>
      <c r="S438" s="58"/>
      <c r="T438" s="66"/>
    </row>
    <row r="439" spans="5:20" ht="12.75">
      <c r="E439" s="4"/>
      <c r="S439" s="58"/>
      <c r="T439" s="66"/>
    </row>
    <row r="440" spans="5:20" ht="12.75">
      <c r="E440" s="4"/>
      <c r="S440" s="58"/>
      <c r="T440" s="66"/>
    </row>
    <row r="441" spans="5:20" ht="12.75">
      <c r="E441" s="4"/>
      <c r="S441" s="58"/>
      <c r="T441" s="66"/>
    </row>
    <row r="442" spans="5:20" ht="12.75">
      <c r="E442" s="4"/>
      <c r="S442" s="58"/>
      <c r="T442" s="66"/>
    </row>
    <row r="443" spans="5:20" ht="12.75">
      <c r="E443" s="4"/>
      <c r="S443" s="58"/>
      <c r="T443" s="66"/>
    </row>
    <row r="444" spans="5:20" ht="12.75">
      <c r="E444" s="4"/>
      <c r="S444" s="58"/>
      <c r="T444" s="66"/>
    </row>
    <row r="445" spans="5:20" ht="12.75">
      <c r="E445" s="4"/>
      <c r="S445" s="58"/>
      <c r="T445" s="66"/>
    </row>
    <row r="446" spans="5:20" ht="12.75">
      <c r="E446" s="4"/>
      <c r="S446" s="58"/>
      <c r="T446" s="66"/>
    </row>
    <row r="447" spans="5:20" ht="12.75">
      <c r="E447" s="4"/>
      <c r="S447" s="58"/>
      <c r="T447" s="66"/>
    </row>
    <row r="448" spans="5:20" ht="12.75">
      <c r="E448" s="4"/>
      <c r="S448" s="58"/>
      <c r="T448" s="66"/>
    </row>
    <row r="449" spans="5:20" ht="12.75">
      <c r="E449" s="4"/>
      <c r="S449" s="58"/>
      <c r="T449" s="66"/>
    </row>
    <row r="450" spans="5:20" ht="12.75">
      <c r="E450" s="4"/>
      <c r="S450" s="58"/>
      <c r="T450" s="66"/>
    </row>
    <row r="451" spans="5:20" ht="12.75">
      <c r="E451" s="4"/>
      <c r="S451" s="58"/>
      <c r="T451" s="66"/>
    </row>
    <row r="452" spans="5:20" ht="12.75">
      <c r="E452" s="4"/>
      <c r="S452" s="58"/>
      <c r="T452" s="66"/>
    </row>
    <row r="453" spans="5:20" ht="12.75">
      <c r="E453" s="4"/>
      <c r="S453" s="58"/>
      <c r="T453" s="66"/>
    </row>
    <row r="454" spans="5:20" ht="12.75">
      <c r="E454" s="4"/>
      <c r="S454" s="58"/>
      <c r="T454" s="66"/>
    </row>
    <row r="455" spans="5:20" ht="12.75">
      <c r="E455" s="4"/>
      <c r="S455" s="58"/>
      <c r="T455" s="66"/>
    </row>
    <row r="456" spans="5:20" ht="12.75">
      <c r="E456" s="4"/>
      <c r="S456" s="58"/>
      <c r="T456" s="66"/>
    </row>
    <row r="457" spans="5:20" ht="12.75">
      <c r="E457" s="4"/>
      <c r="S457" s="58"/>
      <c r="T457" s="66"/>
    </row>
    <row r="458" spans="5:20" ht="12.75">
      <c r="E458" s="4"/>
      <c r="S458" s="58"/>
      <c r="T458" s="66"/>
    </row>
    <row r="459" spans="5:20" ht="12.75">
      <c r="E459" s="4"/>
      <c r="S459" s="58"/>
      <c r="T459" s="66"/>
    </row>
    <row r="460" spans="5:20" ht="12.75">
      <c r="E460" s="4"/>
      <c r="S460" s="58"/>
      <c r="T460" s="66"/>
    </row>
    <row r="461" spans="5:20" ht="12.75">
      <c r="E461" s="4"/>
      <c r="S461" s="58"/>
      <c r="T461" s="66"/>
    </row>
    <row r="462" spans="5:20" ht="12.75">
      <c r="E462" s="4"/>
      <c r="S462" s="58"/>
      <c r="T462" s="66"/>
    </row>
    <row r="463" spans="5:20" ht="12.75">
      <c r="E463" s="4"/>
      <c r="S463" s="58"/>
      <c r="T463" s="66"/>
    </row>
    <row r="464" spans="5:20" ht="12.75">
      <c r="E464" s="4"/>
      <c r="S464" s="58"/>
      <c r="T464" s="66"/>
    </row>
    <row r="465" spans="5:20" ht="12.75">
      <c r="E465" s="4"/>
      <c r="S465" s="58"/>
      <c r="T465" s="66"/>
    </row>
    <row r="466" spans="5:20" ht="12.75">
      <c r="E466" s="4"/>
      <c r="S466" s="58"/>
      <c r="T466" s="66"/>
    </row>
    <row r="467" spans="5:20" ht="12.75">
      <c r="E467" s="4"/>
      <c r="S467" s="58"/>
      <c r="T467" s="66"/>
    </row>
    <row r="468" spans="5:20" ht="12.75">
      <c r="E468" s="4"/>
      <c r="S468" s="58"/>
      <c r="T468" s="66"/>
    </row>
    <row r="469" spans="5:20" ht="12.75">
      <c r="E469" s="4"/>
      <c r="S469" s="58"/>
      <c r="T469" s="66"/>
    </row>
    <row r="470" spans="5:20" ht="12.75">
      <c r="E470" s="4"/>
      <c r="S470" s="58"/>
      <c r="T470" s="66"/>
    </row>
    <row r="471" spans="5:20" ht="12.75">
      <c r="E471" s="4"/>
      <c r="S471" s="58"/>
      <c r="T471" s="66"/>
    </row>
    <row r="472" spans="5:20" ht="12.75">
      <c r="E472" s="4"/>
      <c r="S472" s="58"/>
      <c r="T472" s="66"/>
    </row>
    <row r="473" spans="5:20" ht="12.75">
      <c r="E473" s="4"/>
      <c r="S473" s="58"/>
      <c r="T473" s="66"/>
    </row>
    <row r="474" spans="5:20" ht="12.75">
      <c r="E474" s="4"/>
      <c r="S474" s="58"/>
      <c r="T474" s="66"/>
    </row>
    <row r="475" spans="5:20" ht="12.75">
      <c r="E475" s="4"/>
      <c r="S475" s="58"/>
      <c r="T475" s="66"/>
    </row>
    <row r="476" spans="5:20" ht="12.75">
      <c r="E476" s="4"/>
      <c r="S476" s="58"/>
      <c r="T476" s="66"/>
    </row>
    <row r="477" spans="5:20" ht="12.75">
      <c r="E477" s="4"/>
      <c r="S477" s="58"/>
      <c r="T477" s="66"/>
    </row>
    <row r="478" spans="5:20" ht="12.75">
      <c r="E478" s="4"/>
      <c r="S478" s="58"/>
      <c r="T478" s="66"/>
    </row>
    <row r="479" spans="5:20" ht="12.75">
      <c r="E479" s="4"/>
      <c r="S479" s="58"/>
      <c r="T479" s="66"/>
    </row>
    <row r="480" spans="5:20" ht="12.75">
      <c r="E480" s="4"/>
      <c r="S480" s="58"/>
      <c r="T480" s="66"/>
    </row>
    <row r="481" spans="5:20" ht="12.75">
      <c r="E481" s="4"/>
      <c r="S481" s="58"/>
      <c r="T481" s="66"/>
    </row>
    <row r="482" spans="5:20" ht="12.75">
      <c r="E482" s="4"/>
      <c r="S482" s="58"/>
      <c r="T482" s="66"/>
    </row>
    <row r="483" spans="5:20" ht="12.75">
      <c r="E483" s="4"/>
      <c r="S483" s="58"/>
      <c r="T483" s="66"/>
    </row>
    <row r="484" spans="5:20" ht="12.75">
      <c r="E484" s="4"/>
      <c r="S484" s="58"/>
      <c r="T484" s="66"/>
    </row>
    <row r="485" spans="5:20" ht="12.75">
      <c r="E485" s="4"/>
      <c r="S485" s="58"/>
      <c r="T485" s="66"/>
    </row>
    <row r="486" spans="5:20" ht="12.75">
      <c r="E486" s="4"/>
      <c r="S486" s="58"/>
      <c r="T486" s="66"/>
    </row>
    <row r="487" spans="5:20" ht="12.75">
      <c r="E487" s="4"/>
      <c r="S487" s="58"/>
      <c r="T487" s="66"/>
    </row>
    <row r="488" spans="5:20" ht="12.75">
      <c r="E488" s="4"/>
      <c r="S488" s="58"/>
      <c r="T488" s="66"/>
    </row>
    <row r="489" spans="5:20" ht="12.75">
      <c r="E489" s="4"/>
      <c r="S489" s="58"/>
      <c r="T489" s="66"/>
    </row>
    <row r="490" spans="5:20" ht="12.75">
      <c r="E490" s="4"/>
      <c r="S490" s="58"/>
      <c r="T490" s="66"/>
    </row>
    <row r="491" spans="5:20" ht="12.75">
      <c r="E491" s="4"/>
      <c r="S491" s="58"/>
      <c r="T491" s="66"/>
    </row>
    <row r="492" spans="5:20" ht="12.75">
      <c r="E492" s="4"/>
      <c r="S492" s="58"/>
      <c r="T492" s="66"/>
    </row>
    <row r="493" spans="5:20" ht="12.75">
      <c r="E493" s="4"/>
      <c r="S493" s="58"/>
      <c r="T493" s="66"/>
    </row>
    <row r="494" spans="5:20" ht="12.75">
      <c r="E494" s="4"/>
      <c r="S494" s="58"/>
      <c r="T494" s="66"/>
    </row>
    <row r="495" spans="5:20" ht="12.75">
      <c r="E495" s="4"/>
      <c r="S495" s="58"/>
      <c r="T495" s="66"/>
    </row>
    <row r="496" spans="5:20" ht="12.75">
      <c r="E496" s="4"/>
      <c r="S496" s="58"/>
      <c r="T496" s="66"/>
    </row>
    <row r="497" spans="5:20" ht="12.75">
      <c r="E497" s="4"/>
      <c r="S497" s="58"/>
      <c r="T497" s="66"/>
    </row>
    <row r="498" spans="5:20" ht="12.75">
      <c r="E498" s="4"/>
      <c r="S498" s="58"/>
      <c r="T498" s="66"/>
    </row>
    <row r="499" spans="5:20" ht="12.75">
      <c r="E499" s="4"/>
      <c r="S499" s="58"/>
      <c r="T499" s="66"/>
    </row>
    <row r="500" spans="5:20" ht="12.75">
      <c r="E500" s="4"/>
      <c r="S500" s="58"/>
      <c r="T500" s="66"/>
    </row>
    <row r="501" spans="5:20" ht="12.75">
      <c r="E501" s="4"/>
      <c r="S501" s="58"/>
      <c r="T501" s="66"/>
    </row>
    <row r="502" spans="5:20" ht="12.75">
      <c r="E502" s="4"/>
      <c r="S502" s="58"/>
      <c r="T502" s="66"/>
    </row>
    <row r="503" spans="5:20" ht="12.75">
      <c r="E503" s="4"/>
      <c r="S503" s="58"/>
      <c r="T503" s="66"/>
    </row>
    <row r="504" spans="5:20" ht="12.75">
      <c r="E504" s="4"/>
      <c r="S504" s="58"/>
      <c r="T504" s="66"/>
    </row>
    <row r="505" spans="5:20" ht="12.75">
      <c r="E505" s="4"/>
      <c r="S505" s="58"/>
      <c r="T505" s="66"/>
    </row>
    <row r="506" spans="5:20" ht="12.75">
      <c r="E506" s="4"/>
      <c r="S506" s="58"/>
      <c r="T506" s="66"/>
    </row>
    <row r="507" spans="5:20" ht="12.75">
      <c r="E507" s="4"/>
      <c r="S507" s="58"/>
      <c r="T507" s="66"/>
    </row>
    <row r="508" spans="5:20" ht="12.75">
      <c r="E508" s="4"/>
      <c r="S508" s="58"/>
      <c r="T508" s="66"/>
    </row>
    <row r="509" spans="5:20" ht="12.75">
      <c r="E509" s="4"/>
      <c r="S509" s="58"/>
      <c r="T509" s="66"/>
    </row>
    <row r="510" spans="5:20" ht="12.75">
      <c r="E510" s="4"/>
      <c r="S510" s="58"/>
      <c r="T510" s="66"/>
    </row>
    <row r="511" spans="5:20" ht="12.75">
      <c r="E511" s="4"/>
      <c r="S511" s="58"/>
      <c r="T511" s="66"/>
    </row>
    <row r="512" spans="5:20" ht="12.75">
      <c r="E512" s="4"/>
      <c r="S512" s="58"/>
      <c r="T512" s="66"/>
    </row>
    <row r="513" spans="5:20" ht="12.75">
      <c r="E513" s="4"/>
      <c r="S513" s="58"/>
      <c r="T513" s="66"/>
    </row>
    <row r="514" spans="5:20" ht="12.75">
      <c r="E514" s="4"/>
      <c r="S514" s="58"/>
      <c r="T514" s="66"/>
    </row>
    <row r="515" spans="5:20" ht="12.75">
      <c r="E515" s="4"/>
      <c r="S515" s="58"/>
      <c r="T515" s="66"/>
    </row>
    <row r="516" spans="5:20" ht="12.75">
      <c r="E516" s="4"/>
      <c r="S516" s="58"/>
      <c r="T516" s="66"/>
    </row>
    <row r="517" spans="5:20" ht="12.75">
      <c r="E517" s="4"/>
      <c r="S517" s="58"/>
      <c r="T517" s="66"/>
    </row>
    <row r="518" spans="5:20" ht="12.75">
      <c r="E518" s="4"/>
      <c r="S518" s="58"/>
      <c r="T518" s="66"/>
    </row>
    <row r="519" spans="5:20" ht="12.75">
      <c r="E519" s="4"/>
      <c r="S519" s="58"/>
      <c r="T519" s="66"/>
    </row>
    <row r="520" spans="5:20" ht="12.75">
      <c r="E520" s="4"/>
      <c r="S520" s="58"/>
      <c r="T520" s="66"/>
    </row>
    <row r="521" spans="5:20" ht="12.75">
      <c r="E521" s="4"/>
      <c r="S521" s="58"/>
      <c r="T521" s="66"/>
    </row>
    <row r="522" spans="5:20" ht="12.75">
      <c r="E522" s="4"/>
      <c r="S522" s="58"/>
      <c r="T522" s="66"/>
    </row>
    <row r="523" spans="5:20" ht="12.75">
      <c r="E523" s="4"/>
      <c r="S523" s="58"/>
      <c r="T523" s="66"/>
    </row>
    <row r="524" spans="5:20" ht="12.75">
      <c r="E524" s="4"/>
      <c r="S524" s="58"/>
      <c r="T524" s="66"/>
    </row>
    <row r="525" spans="5:20" ht="12.75">
      <c r="E525" s="4"/>
      <c r="S525" s="58"/>
      <c r="T525" s="66"/>
    </row>
    <row r="526" spans="5:20" ht="12.75">
      <c r="E526" s="4"/>
      <c r="S526" s="58"/>
      <c r="T526" s="66"/>
    </row>
    <row r="527" spans="5:20" ht="12.75">
      <c r="E527" s="4"/>
      <c r="S527" s="58"/>
      <c r="T527" s="66"/>
    </row>
    <row r="528" spans="5:20" ht="12.75">
      <c r="E528" s="4"/>
      <c r="S528" s="58"/>
      <c r="T528" s="66"/>
    </row>
    <row r="529" spans="5:20" ht="12.75">
      <c r="E529" s="4"/>
      <c r="S529" s="58"/>
      <c r="T529" s="66"/>
    </row>
    <row r="530" spans="5:20" ht="12.75">
      <c r="E530" s="4"/>
      <c r="S530" s="58"/>
      <c r="T530" s="66"/>
    </row>
    <row r="531" spans="5:20" ht="12.75">
      <c r="E531" s="4"/>
      <c r="S531" s="58"/>
      <c r="T531" s="66"/>
    </row>
    <row r="532" spans="5:20" ht="12.75">
      <c r="E532" s="4"/>
      <c r="S532" s="58"/>
      <c r="T532" s="66"/>
    </row>
    <row r="533" spans="5:20" ht="12.75">
      <c r="E533" s="4"/>
      <c r="S533" s="58"/>
      <c r="T533" s="66"/>
    </row>
    <row r="534" spans="5:20" ht="12.75">
      <c r="E534" s="4"/>
      <c r="S534" s="58"/>
      <c r="T534" s="66"/>
    </row>
    <row r="535" spans="5:20" ht="12.75">
      <c r="E535" s="4"/>
      <c r="S535" s="58"/>
      <c r="T535" s="66"/>
    </row>
    <row r="536" spans="5:20" ht="12.75">
      <c r="E536" s="4"/>
      <c r="S536" s="58"/>
      <c r="T536" s="66"/>
    </row>
    <row r="537" spans="5:20" ht="12.75">
      <c r="E537" s="4"/>
      <c r="S537" s="58"/>
      <c r="T537" s="66"/>
    </row>
    <row r="538" spans="5:20" ht="12.75">
      <c r="E538" s="4"/>
      <c r="S538" s="58"/>
      <c r="T538" s="66"/>
    </row>
    <row r="539" spans="5:20" ht="12.75">
      <c r="E539" s="4"/>
      <c r="S539" s="58"/>
      <c r="T539" s="66"/>
    </row>
    <row r="540" spans="5:20" ht="12.75">
      <c r="E540" s="4"/>
      <c r="S540" s="58"/>
      <c r="T540" s="66"/>
    </row>
    <row r="541" spans="5:20" ht="12.75">
      <c r="E541" s="4"/>
      <c r="S541" s="58"/>
      <c r="T541" s="66"/>
    </row>
    <row r="542" spans="5:20" ht="12.75">
      <c r="E542" s="4"/>
      <c r="S542" s="58"/>
      <c r="T542" s="66"/>
    </row>
    <row r="543" spans="5:20" ht="12.75">
      <c r="E543" s="4"/>
      <c r="S543" s="58"/>
      <c r="T543" s="66"/>
    </row>
    <row r="544" spans="5:20" ht="12.75">
      <c r="E544" s="4"/>
      <c r="S544" s="58"/>
      <c r="T544" s="66"/>
    </row>
    <row r="545" spans="5:20" ht="12.75">
      <c r="E545" s="4"/>
      <c r="S545" s="58"/>
      <c r="T545" s="66"/>
    </row>
    <row r="546" spans="5:20" ht="12.75">
      <c r="E546" s="4"/>
      <c r="S546" s="58"/>
      <c r="T546" s="66"/>
    </row>
    <row r="547" spans="5:20" ht="12.75">
      <c r="E547" s="4"/>
      <c r="S547" s="58"/>
      <c r="T547" s="66"/>
    </row>
    <row r="548" spans="5:20" ht="12.75">
      <c r="E548" s="4"/>
      <c r="S548" s="58"/>
      <c r="T548" s="66"/>
    </row>
    <row r="549" spans="5:20" ht="12.75">
      <c r="E549" s="4"/>
      <c r="S549" s="58"/>
      <c r="T549" s="66"/>
    </row>
    <row r="550" spans="5:20" ht="12.75">
      <c r="E550" s="4"/>
      <c r="S550" s="58"/>
      <c r="T550" s="66"/>
    </row>
    <row r="551" spans="5:20" ht="12.75">
      <c r="E551" s="4"/>
      <c r="S551" s="58"/>
      <c r="T551" s="66"/>
    </row>
    <row r="552" spans="5:20" ht="12.75">
      <c r="E552" s="4"/>
      <c r="S552" s="58"/>
      <c r="T552" s="66"/>
    </row>
    <row r="553" spans="5:20" ht="12.75">
      <c r="E553" s="4"/>
      <c r="S553" s="58"/>
      <c r="T553" s="66"/>
    </row>
    <row r="554" spans="5:20" ht="12.75">
      <c r="E554" s="4"/>
      <c r="S554" s="58"/>
      <c r="T554" s="66"/>
    </row>
    <row r="555" spans="5:20" ht="12.75">
      <c r="E555" s="4"/>
      <c r="S555" s="58"/>
      <c r="T555" s="66"/>
    </row>
    <row r="556" spans="5:20" ht="12.75">
      <c r="E556" s="4"/>
      <c r="S556" s="58"/>
      <c r="T556" s="66"/>
    </row>
    <row r="557" spans="5:20" ht="12.75">
      <c r="E557" s="4"/>
      <c r="S557" s="58"/>
      <c r="T557" s="66"/>
    </row>
    <row r="558" spans="5:20" ht="12.75">
      <c r="E558" s="4"/>
      <c r="S558" s="58"/>
      <c r="T558" s="66"/>
    </row>
    <row r="559" spans="5:20" ht="12.75">
      <c r="E559" s="4"/>
      <c r="S559" s="58"/>
      <c r="T559" s="66"/>
    </row>
    <row r="560" spans="5:20" ht="12.75">
      <c r="E560" s="4"/>
      <c r="S560" s="58"/>
      <c r="T560" s="66"/>
    </row>
    <row r="561" spans="5:20" ht="12.75">
      <c r="E561" s="4"/>
      <c r="S561" s="58"/>
      <c r="T561" s="66"/>
    </row>
    <row r="562" spans="5:20" ht="12.75">
      <c r="E562" s="4"/>
      <c r="S562" s="58"/>
      <c r="T562" s="66"/>
    </row>
    <row r="563" spans="5:20" ht="12.75">
      <c r="E563" s="4"/>
      <c r="S563" s="58"/>
      <c r="T563" s="66"/>
    </row>
    <row r="564" spans="5:20" ht="12.75">
      <c r="E564" s="4"/>
      <c r="S564" s="58"/>
      <c r="T564" s="66"/>
    </row>
    <row r="565" spans="5:20" ht="12.75">
      <c r="E565" s="4"/>
      <c r="S565" s="58"/>
      <c r="T565" s="66"/>
    </row>
    <row r="566" spans="5:20" ht="12.75">
      <c r="E566" s="4"/>
      <c r="S566" s="58"/>
      <c r="T566" s="66"/>
    </row>
    <row r="567" spans="5:20" ht="12.75">
      <c r="E567" s="4"/>
      <c r="S567" s="58"/>
      <c r="T567" s="66"/>
    </row>
    <row r="568" spans="5:20" ht="12.75">
      <c r="E568" s="4"/>
      <c r="S568" s="58"/>
      <c r="T568" s="66"/>
    </row>
    <row r="569" spans="5:20" ht="12.75">
      <c r="E569" s="4"/>
      <c r="S569" s="58"/>
      <c r="T569" s="66"/>
    </row>
    <row r="570" spans="5:20" ht="12.75">
      <c r="E570" s="4"/>
      <c r="S570" s="58"/>
      <c r="T570" s="66"/>
    </row>
    <row r="571" spans="5:20" ht="12.75">
      <c r="E571" s="4"/>
      <c r="S571" s="58"/>
      <c r="T571" s="66"/>
    </row>
    <row r="572" spans="5:20" ht="12.75">
      <c r="E572" s="4"/>
      <c r="S572" s="58"/>
      <c r="T572" s="66"/>
    </row>
    <row r="573" spans="5:20" ht="12.75">
      <c r="E573" s="4"/>
      <c r="S573" s="58"/>
      <c r="T573" s="66"/>
    </row>
    <row r="574" spans="5:20" ht="12.75">
      <c r="E574" s="4"/>
      <c r="S574" s="58"/>
      <c r="T574" s="66"/>
    </row>
    <row r="575" spans="5:20" ht="12.75">
      <c r="E575" s="4"/>
      <c r="S575" s="58"/>
      <c r="T575" s="66"/>
    </row>
    <row r="576" spans="5:20" ht="12.75">
      <c r="E576" s="4"/>
      <c r="S576" s="58"/>
      <c r="T576" s="66"/>
    </row>
    <row r="577" spans="5:20" ht="12.75">
      <c r="E577" s="4"/>
      <c r="S577" s="58"/>
      <c r="T577" s="66"/>
    </row>
    <row r="578" spans="5:20" ht="12.75">
      <c r="E578" s="4"/>
      <c r="S578" s="58"/>
      <c r="T578" s="66"/>
    </row>
    <row r="579" spans="5:20" ht="12.75">
      <c r="E579" s="4"/>
      <c r="S579" s="58"/>
      <c r="T579" s="66"/>
    </row>
    <row r="580" spans="5:20" ht="12.75">
      <c r="E580" s="4"/>
      <c r="S580" s="58"/>
      <c r="T580" s="66"/>
    </row>
    <row r="581" spans="5:20" ht="12.75">
      <c r="E581" s="4"/>
      <c r="S581" s="58"/>
      <c r="T581" s="66"/>
    </row>
    <row r="582" spans="5:20" ht="12.75">
      <c r="E582" s="4"/>
      <c r="S582" s="58"/>
      <c r="T582" s="66"/>
    </row>
    <row r="583" spans="5:20" ht="12.75">
      <c r="E583" s="4"/>
      <c r="S583" s="58"/>
      <c r="T583" s="66"/>
    </row>
    <row r="584" spans="5:20" ht="12.75">
      <c r="E584" s="4"/>
      <c r="S584" s="58"/>
      <c r="T584" s="66"/>
    </row>
    <row r="585" spans="5:20" ht="12.75">
      <c r="E585" s="4"/>
      <c r="S585" s="58"/>
      <c r="T585" s="66"/>
    </row>
    <row r="586" spans="5:20" ht="12.75">
      <c r="E586" s="4"/>
      <c r="S586" s="58"/>
      <c r="T586" s="66"/>
    </row>
    <row r="587" spans="5:20" ht="12.75">
      <c r="E587" s="4"/>
      <c r="S587" s="58"/>
      <c r="T587" s="66"/>
    </row>
    <row r="588" spans="5:20" ht="12.75">
      <c r="E588" s="4"/>
      <c r="S588" s="58"/>
      <c r="T588" s="66"/>
    </row>
    <row r="589" spans="5:20" ht="12.75">
      <c r="E589" s="4"/>
      <c r="S589" s="58"/>
      <c r="T589" s="66"/>
    </row>
    <row r="590" spans="5:20" ht="12.75">
      <c r="E590" s="4"/>
      <c r="S590" s="58"/>
      <c r="T590" s="66"/>
    </row>
    <row r="591" spans="5:20" ht="12.75">
      <c r="E591" s="4"/>
      <c r="S591" s="58"/>
      <c r="T591" s="66"/>
    </row>
    <row r="592" spans="5:20" ht="12.75">
      <c r="E592" s="4"/>
      <c r="S592" s="58"/>
      <c r="T592" s="66"/>
    </row>
    <row r="593" spans="5:20" ht="12.75">
      <c r="E593" s="4"/>
      <c r="S593" s="58"/>
      <c r="T593" s="66"/>
    </row>
    <row r="594" spans="5:20" ht="12.75">
      <c r="E594" s="4"/>
      <c r="S594" s="58"/>
      <c r="T594" s="66"/>
    </row>
    <row r="595" spans="5:20" ht="12.75">
      <c r="E595" s="4"/>
      <c r="S595" s="58"/>
      <c r="T595" s="66"/>
    </row>
    <row r="596" spans="5:20" ht="12.75">
      <c r="E596" s="4"/>
      <c r="S596" s="58"/>
      <c r="T596" s="66"/>
    </row>
    <row r="597" spans="5:20" ht="12.75">
      <c r="E597" s="4"/>
      <c r="S597" s="58"/>
      <c r="T597" s="66"/>
    </row>
    <row r="598" spans="5:20" ht="12.75">
      <c r="E598" s="4"/>
      <c r="S598" s="58"/>
      <c r="T598" s="66"/>
    </row>
    <row r="599" spans="5:20" ht="12.75">
      <c r="E599" s="4"/>
      <c r="S599" s="58"/>
      <c r="T599" s="66"/>
    </row>
    <row r="600" spans="5:20" ht="12.75">
      <c r="E600" s="4"/>
      <c r="S600" s="58"/>
      <c r="T600" s="66"/>
    </row>
    <row r="601" spans="5:20" ht="12.75">
      <c r="E601" s="4"/>
      <c r="S601" s="58"/>
      <c r="T601" s="66"/>
    </row>
    <row r="602" spans="5:20" ht="12.75">
      <c r="E602" s="4"/>
      <c r="S602" s="58"/>
      <c r="T602" s="66"/>
    </row>
    <row r="603" spans="5:20" ht="12.75">
      <c r="E603" s="4"/>
      <c r="S603" s="58"/>
      <c r="T603" s="66"/>
    </row>
    <row r="604" spans="5:20" ht="12.75">
      <c r="E604" s="4"/>
      <c r="S604" s="58"/>
      <c r="T604" s="66"/>
    </row>
    <row r="605" spans="5:20" ht="12.75">
      <c r="E605" s="4"/>
      <c r="S605" s="58"/>
      <c r="T605" s="66"/>
    </row>
    <row r="606" spans="5:20" ht="12.75">
      <c r="E606" s="4"/>
      <c r="S606" s="58"/>
      <c r="T606" s="66"/>
    </row>
    <row r="607" spans="5:20" ht="12.75">
      <c r="E607" s="4"/>
      <c r="S607" s="58"/>
      <c r="T607" s="66"/>
    </row>
    <row r="608" spans="5:20" ht="12.75">
      <c r="E608" s="4"/>
      <c r="S608" s="58"/>
      <c r="T608" s="66"/>
    </row>
    <row r="609" spans="5:20" ht="12.75">
      <c r="E609" s="4"/>
      <c r="S609" s="58"/>
      <c r="T609" s="66"/>
    </row>
    <row r="610" spans="5:20" ht="12.75">
      <c r="E610" s="4"/>
      <c r="S610" s="58"/>
      <c r="T610" s="66"/>
    </row>
    <row r="611" spans="5:20" ht="12.75">
      <c r="E611" s="4"/>
      <c r="S611" s="58"/>
      <c r="T611" s="66"/>
    </row>
    <row r="612" spans="5:20" ht="12.75">
      <c r="E612" s="4"/>
      <c r="S612" s="58"/>
      <c r="T612" s="66"/>
    </row>
    <row r="613" spans="5:20" ht="12.75">
      <c r="E613" s="4"/>
      <c r="S613" s="58"/>
      <c r="T613" s="66"/>
    </row>
    <row r="614" spans="5:20" ht="12.75">
      <c r="E614" s="4"/>
      <c r="S614" s="58"/>
      <c r="T614" s="66"/>
    </row>
    <row r="615" spans="5:20" ht="12.75">
      <c r="E615" s="4"/>
      <c r="S615" s="58"/>
      <c r="T615" s="66"/>
    </row>
    <row r="616" spans="5:20" ht="12.75">
      <c r="E616" s="4"/>
      <c r="S616" s="58"/>
      <c r="T616" s="66"/>
    </row>
    <row r="617" spans="5:20" ht="12.75">
      <c r="E617" s="4"/>
      <c r="S617" s="58"/>
      <c r="T617" s="66"/>
    </row>
    <row r="618" spans="5:20" ht="12.75">
      <c r="E618" s="4"/>
      <c r="S618" s="58"/>
      <c r="T618" s="66"/>
    </row>
    <row r="619" spans="5:20" ht="12.75">
      <c r="E619" s="4"/>
      <c r="S619" s="58"/>
      <c r="T619" s="66"/>
    </row>
    <row r="620" spans="5:20" ht="12.75">
      <c r="E620" s="4"/>
      <c r="S620" s="58"/>
      <c r="T620" s="66"/>
    </row>
    <row r="621" spans="5:20" ht="12.75">
      <c r="E621" s="4"/>
      <c r="S621" s="58"/>
      <c r="T621" s="66"/>
    </row>
    <row r="622" spans="5:20" ht="12.75">
      <c r="E622" s="4"/>
      <c r="S622" s="58"/>
      <c r="T622" s="66"/>
    </row>
    <row r="623" spans="5:20" ht="12.75">
      <c r="E623" s="4"/>
      <c r="S623" s="58"/>
      <c r="T623" s="66"/>
    </row>
    <row r="624" spans="5:20" ht="12.75">
      <c r="E624" s="4"/>
      <c r="S624" s="58"/>
      <c r="T624" s="66"/>
    </row>
    <row r="625" spans="5:20" ht="12.75">
      <c r="E625" s="4"/>
      <c r="S625" s="58"/>
      <c r="T625" s="66"/>
    </row>
    <row r="626" spans="5:20" ht="12.75">
      <c r="E626" s="4"/>
      <c r="S626" s="58"/>
      <c r="T626" s="66"/>
    </row>
    <row r="627" spans="5:20" ht="12.75">
      <c r="E627" s="4"/>
      <c r="S627" s="58"/>
      <c r="T627" s="66"/>
    </row>
    <row r="628" spans="5:20" ht="12.75">
      <c r="E628" s="4"/>
      <c r="S628" s="58"/>
      <c r="T628" s="66"/>
    </row>
    <row r="629" spans="5:20" ht="12.75">
      <c r="E629" s="4"/>
      <c r="S629" s="58"/>
      <c r="T629" s="66"/>
    </row>
    <row r="630" spans="5:20" ht="12.75">
      <c r="E630" s="4"/>
      <c r="S630" s="58"/>
      <c r="T630" s="66"/>
    </row>
    <row r="631" spans="5:20" ht="12.75">
      <c r="E631" s="4"/>
      <c r="S631" s="58"/>
      <c r="T631" s="66"/>
    </row>
    <row r="632" spans="5:20" ht="12.75">
      <c r="E632" s="4"/>
      <c r="S632" s="58"/>
      <c r="T632" s="66"/>
    </row>
    <row r="633" spans="5:20" ht="12.75">
      <c r="E633" s="4"/>
      <c r="S633" s="58"/>
      <c r="T633" s="66"/>
    </row>
    <row r="634" spans="5:20" ht="12.75">
      <c r="E634" s="4"/>
      <c r="S634" s="58"/>
      <c r="T634" s="66"/>
    </row>
    <row r="635" spans="5:20" ht="12.75">
      <c r="E635" s="4"/>
      <c r="S635" s="58"/>
      <c r="T635" s="66"/>
    </row>
    <row r="636" spans="5:20" ht="12.75">
      <c r="E636" s="4"/>
      <c r="S636" s="58"/>
      <c r="T636" s="66"/>
    </row>
    <row r="637" spans="5:20" ht="12.75">
      <c r="E637" s="4"/>
      <c r="S637" s="58"/>
      <c r="T637" s="66"/>
    </row>
    <row r="638" spans="5:20" ht="12.75">
      <c r="E638" s="4"/>
      <c r="S638" s="58"/>
      <c r="T638" s="66"/>
    </row>
    <row r="639" spans="5:20" ht="12.75">
      <c r="E639" s="4"/>
      <c r="S639" s="58"/>
      <c r="T639" s="66"/>
    </row>
    <row r="640" spans="5:20" ht="12.75">
      <c r="E640" s="4"/>
      <c r="S640" s="58"/>
      <c r="T640" s="66"/>
    </row>
    <row r="641" spans="5:20" ht="12.75">
      <c r="E641" s="4"/>
      <c r="S641" s="58"/>
      <c r="T641" s="66"/>
    </row>
    <row r="642" spans="5:20" ht="12.75">
      <c r="E642" s="4"/>
      <c r="S642" s="58"/>
      <c r="T642" s="66"/>
    </row>
    <row r="643" spans="5:20" ht="12.75">
      <c r="E643" s="4"/>
      <c r="S643" s="58"/>
      <c r="T643" s="66"/>
    </row>
    <row r="644" spans="5:20" ht="12.75">
      <c r="E644" s="4"/>
      <c r="S644" s="58"/>
      <c r="T644" s="66"/>
    </row>
    <row r="645" spans="5:20" ht="12.75">
      <c r="E645" s="4"/>
      <c r="S645" s="58"/>
      <c r="T645" s="66"/>
    </row>
    <row r="646" spans="5:20" ht="12.75">
      <c r="E646" s="4"/>
      <c r="S646" s="58"/>
      <c r="T646" s="66"/>
    </row>
    <row r="647" spans="5:20" ht="12.75">
      <c r="E647" s="4"/>
      <c r="S647" s="58"/>
      <c r="T647" s="66"/>
    </row>
    <row r="648" spans="5:20" ht="12.75">
      <c r="E648" s="4"/>
      <c r="S648" s="58"/>
      <c r="T648" s="66"/>
    </row>
    <row r="649" spans="5:20" ht="12.75">
      <c r="E649" s="4"/>
      <c r="S649" s="58"/>
      <c r="T649" s="66"/>
    </row>
    <row r="650" spans="5:20" ht="12.75">
      <c r="E650" s="4"/>
      <c r="S650" s="58"/>
      <c r="T650" s="66"/>
    </row>
    <row r="651" spans="5:20" ht="12.75">
      <c r="E651" s="4"/>
      <c r="S651" s="58"/>
      <c r="T651" s="66"/>
    </row>
    <row r="652" spans="5:20" ht="12.75">
      <c r="E652" s="4"/>
      <c r="S652" s="58"/>
      <c r="T652" s="66"/>
    </row>
    <row r="653" spans="5:20" ht="12.75">
      <c r="E653" s="4"/>
      <c r="S653" s="58"/>
      <c r="T653" s="66"/>
    </row>
    <row r="654" spans="5:20" ht="12.75">
      <c r="E654" s="4"/>
      <c r="S654" s="58"/>
      <c r="T654" s="66"/>
    </row>
    <row r="655" spans="5:20" ht="12.75">
      <c r="E655" s="4"/>
      <c r="S655" s="58"/>
      <c r="T655" s="66"/>
    </row>
    <row r="656" spans="5:20" ht="12.75">
      <c r="E656" s="4"/>
      <c r="S656" s="58"/>
      <c r="T656" s="66"/>
    </row>
    <row r="657" spans="5:20" ht="12.75">
      <c r="E657" s="4"/>
      <c r="S657" s="58"/>
      <c r="T657" s="66"/>
    </row>
    <row r="658" spans="5:20" ht="12.75">
      <c r="E658" s="4"/>
      <c r="S658" s="58"/>
      <c r="T658" s="66"/>
    </row>
    <row r="659" spans="5:20" ht="12.75">
      <c r="E659" s="4"/>
      <c r="S659" s="58"/>
      <c r="T659" s="66"/>
    </row>
    <row r="660" spans="5:20" ht="12.75">
      <c r="E660" s="4"/>
      <c r="S660" s="58"/>
      <c r="T660" s="66"/>
    </row>
    <row r="661" spans="5:20" ht="12.75">
      <c r="E661" s="4"/>
      <c r="S661" s="58"/>
      <c r="T661" s="66"/>
    </row>
    <row r="662" spans="5:20" ht="12.75">
      <c r="E662" s="4"/>
      <c r="S662" s="58"/>
      <c r="T662" s="66"/>
    </row>
    <row r="663" spans="5:20" ht="12.75">
      <c r="E663" s="4"/>
      <c r="S663" s="58"/>
      <c r="T663" s="66"/>
    </row>
    <row r="664" spans="5:20" ht="12.75">
      <c r="E664" s="4"/>
      <c r="S664" s="58"/>
      <c r="T664" s="66"/>
    </row>
    <row r="665" spans="5:20" ht="12.75">
      <c r="E665" s="4"/>
      <c r="S665" s="58"/>
      <c r="T665" s="66"/>
    </row>
    <row r="666" spans="5:20" ht="12.75">
      <c r="E666" s="4"/>
      <c r="S666" s="58"/>
      <c r="T666" s="66"/>
    </row>
    <row r="667" spans="5:20" ht="12.75">
      <c r="E667" s="4"/>
      <c r="S667" s="58"/>
      <c r="T667" s="66"/>
    </row>
    <row r="668" spans="5:20" ht="12.75">
      <c r="E668" s="4"/>
      <c r="S668" s="58"/>
      <c r="T668" s="66"/>
    </row>
    <row r="669" spans="5:20" ht="12.75">
      <c r="E669" s="4"/>
      <c r="S669" s="58"/>
      <c r="T669" s="66"/>
    </row>
    <row r="670" spans="5:20" ht="12.75">
      <c r="E670" s="4"/>
      <c r="S670" s="58"/>
      <c r="T670" s="66"/>
    </row>
    <row r="671" spans="5:20" ht="12.75">
      <c r="E671" s="4"/>
      <c r="S671" s="58"/>
      <c r="T671" s="66"/>
    </row>
    <row r="672" spans="5:20" ht="12.75">
      <c r="E672" s="4"/>
      <c r="S672" s="58"/>
      <c r="T672" s="66"/>
    </row>
    <row r="673" spans="5:20" ht="12.75">
      <c r="E673" s="4"/>
      <c r="S673" s="58"/>
      <c r="T673" s="66"/>
    </row>
    <row r="674" spans="5:20" ht="12.75">
      <c r="E674" s="4"/>
      <c r="S674" s="58"/>
      <c r="T674" s="66"/>
    </row>
    <row r="675" spans="5:20" ht="12.75">
      <c r="E675" s="4"/>
      <c r="S675" s="58"/>
      <c r="T675" s="66"/>
    </row>
    <row r="676" spans="5:20" ht="12.75">
      <c r="E676" s="4"/>
      <c r="S676" s="58"/>
      <c r="T676" s="66"/>
    </row>
    <row r="677" spans="5:20" ht="12.75">
      <c r="E677" s="4"/>
      <c r="S677" s="58"/>
      <c r="T677" s="66"/>
    </row>
    <row r="678" spans="5:20" ht="12.75">
      <c r="E678" s="4"/>
      <c r="S678" s="58"/>
      <c r="T678" s="66"/>
    </row>
    <row r="679" spans="5:20" ht="12.75">
      <c r="E679" s="4"/>
      <c r="S679" s="58"/>
      <c r="T679" s="66"/>
    </row>
    <row r="680" spans="5:20" ht="12.75">
      <c r="E680" s="4"/>
      <c r="S680" s="58"/>
      <c r="T680" s="66"/>
    </row>
    <row r="681" spans="5:20" ht="12.75">
      <c r="E681" s="4"/>
      <c r="S681" s="58"/>
      <c r="T681" s="66"/>
    </row>
    <row r="682" spans="5:20" ht="12.75">
      <c r="E682" s="4"/>
      <c r="S682" s="58"/>
      <c r="T682" s="66"/>
    </row>
    <row r="683" spans="5:20" ht="12.75">
      <c r="E683" s="4"/>
      <c r="S683" s="58"/>
      <c r="T683" s="66"/>
    </row>
    <row r="684" spans="5:20" ht="12.75">
      <c r="E684" s="4"/>
      <c r="S684" s="58"/>
      <c r="T684" s="66"/>
    </row>
    <row r="685" spans="5:20" ht="12.75">
      <c r="E685" s="4"/>
      <c r="S685" s="58"/>
      <c r="T685" s="66"/>
    </row>
    <row r="686" spans="5:20" ht="12.75">
      <c r="E686" s="4"/>
      <c r="S686" s="58"/>
      <c r="T686" s="66"/>
    </row>
    <row r="687" spans="5:20" ht="12.75">
      <c r="E687" s="4"/>
      <c r="S687" s="58"/>
      <c r="T687" s="66"/>
    </row>
    <row r="688" spans="5:20" ht="12.75">
      <c r="E688" s="4"/>
      <c r="S688" s="58"/>
      <c r="T688" s="66"/>
    </row>
    <row r="689" spans="5:20" ht="12.75">
      <c r="E689" s="4"/>
      <c r="S689" s="58"/>
      <c r="T689" s="66"/>
    </row>
    <row r="690" spans="5:20" ht="12.75">
      <c r="E690" s="4"/>
      <c r="S690" s="58"/>
      <c r="T690" s="66"/>
    </row>
    <row r="691" spans="5:20" ht="12.75">
      <c r="E691" s="4"/>
      <c r="S691" s="58"/>
      <c r="T691" s="66"/>
    </row>
    <row r="692" spans="5:20" ht="12.75">
      <c r="E692" s="4"/>
      <c r="S692" s="58"/>
      <c r="T692" s="66"/>
    </row>
    <row r="693" spans="5:20" ht="12.75">
      <c r="E693" s="4"/>
      <c r="S693" s="58"/>
      <c r="T693" s="66"/>
    </row>
    <row r="694" spans="5:20" ht="12.75">
      <c r="E694" s="4"/>
      <c r="S694" s="58"/>
      <c r="T694" s="66"/>
    </row>
    <row r="695" spans="5:20" ht="12.75">
      <c r="E695" s="4"/>
      <c r="S695" s="58"/>
      <c r="T695" s="66"/>
    </row>
    <row r="696" spans="5:20" ht="12.75">
      <c r="E696" s="4"/>
      <c r="S696" s="58"/>
      <c r="T696" s="66"/>
    </row>
    <row r="697" spans="5:20" ht="12.75">
      <c r="E697" s="4"/>
      <c r="S697" s="58"/>
      <c r="T697" s="66"/>
    </row>
    <row r="698" spans="5:20" ht="12.75">
      <c r="E698" s="4"/>
      <c r="S698" s="58"/>
      <c r="T698" s="66"/>
    </row>
    <row r="699" spans="5:20" ht="12.75">
      <c r="E699" s="4"/>
      <c r="S699" s="58"/>
      <c r="T699" s="66"/>
    </row>
    <row r="700" spans="5:20" ht="12.75">
      <c r="E700" s="4"/>
      <c r="S700" s="58"/>
      <c r="T700" s="66"/>
    </row>
    <row r="701" spans="5:20" ht="12.75">
      <c r="E701" s="4"/>
      <c r="S701" s="58"/>
      <c r="T701" s="66"/>
    </row>
    <row r="702" spans="5:20" ht="12.75">
      <c r="E702" s="4"/>
      <c r="S702" s="58"/>
      <c r="T702" s="66"/>
    </row>
    <row r="703" spans="5:20" ht="12.75">
      <c r="E703" s="4"/>
      <c r="S703" s="58"/>
      <c r="T703" s="66"/>
    </row>
    <row r="704" spans="5:20" ht="12.75">
      <c r="E704" s="4"/>
      <c r="S704" s="58"/>
      <c r="T704" s="66"/>
    </row>
    <row r="705" spans="5:20" ht="12.75">
      <c r="E705" s="4"/>
      <c r="S705" s="58"/>
      <c r="T705" s="66"/>
    </row>
    <row r="706" spans="5:20" ht="12.75">
      <c r="E706" s="4"/>
      <c r="S706" s="58"/>
      <c r="T706" s="66"/>
    </row>
    <row r="707" spans="5:20" ht="12.75">
      <c r="E707" s="4"/>
      <c r="S707" s="58"/>
      <c r="T707" s="66"/>
    </row>
    <row r="708" spans="5:20" ht="12.75">
      <c r="E708" s="4"/>
      <c r="S708" s="58"/>
      <c r="T708" s="66"/>
    </row>
    <row r="709" spans="5:20" ht="12.75">
      <c r="E709" s="4"/>
      <c r="S709" s="58"/>
      <c r="T709" s="66"/>
    </row>
    <row r="710" spans="5:20" ht="12.75">
      <c r="E710" s="4"/>
      <c r="S710" s="58"/>
      <c r="T710" s="66"/>
    </row>
    <row r="711" spans="5:20" ht="12.75">
      <c r="E711" s="4"/>
      <c r="S711" s="58"/>
      <c r="T711" s="66"/>
    </row>
    <row r="712" spans="5:20" ht="12.75">
      <c r="E712" s="4"/>
      <c r="S712" s="58"/>
      <c r="T712" s="66"/>
    </row>
    <row r="713" spans="5:20" ht="12.75">
      <c r="E713" s="4"/>
      <c r="S713" s="58"/>
      <c r="T713" s="66"/>
    </row>
    <row r="714" spans="5:20" ht="12.75">
      <c r="E714" s="4"/>
      <c r="S714" s="58"/>
      <c r="T714" s="66"/>
    </row>
    <row r="715" spans="5:20" ht="12.75">
      <c r="E715" s="4"/>
      <c r="S715" s="58"/>
      <c r="T715" s="66"/>
    </row>
    <row r="716" spans="5:20" ht="12.75">
      <c r="E716" s="4"/>
      <c r="S716" s="58"/>
      <c r="T716" s="66"/>
    </row>
    <row r="717" spans="5:20" ht="12.75">
      <c r="E717" s="4"/>
      <c r="S717" s="58"/>
      <c r="T717" s="66"/>
    </row>
    <row r="718" spans="5:20" ht="12.75">
      <c r="E718" s="4"/>
      <c r="S718" s="58"/>
      <c r="T718" s="66"/>
    </row>
    <row r="719" spans="5:20" ht="12.75">
      <c r="E719" s="4"/>
      <c r="S719" s="58"/>
      <c r="T719" s="66"/>
    </row>
    <row r="720" spans="5:20" ht="12.75">
      <c r="E720" s="4"/>
      <c r="S720" s="58"/>
      <c r="T720" s="66"/>
    </row>
    <row r="721" spans="5:20" ht="12.75">
      <c r="E721" s="4"/>
      <c r="S721" s="58"/>
      <c r="T721" s="66"/>
    </row>
    <row r="722" spans="5:20" ht="12.75">
      <c r="E722" s="4"/>
      <c r="S722" s="58"/>
      <c r="T722" s="66"/>
    </row>
    <row r="723" spans="5:20" ht="12.75">
      <c r="E723" s="4"/>
      <c r="S723" s="58"/>
      <c r="T723" s="66"/>
    </row>
    <row r="724" spans="5:20" ht="12.75">
      <c r="E724" s="4"/>
      <c r="S724" s="58"/>
      <c r="T724" s="66"/>
    </row>
    <row r="725" spans="5:20" ht="12.75">
      <c r="E725" s="4"/>
      <c r="S725" s="58"/>
      <c r="T725" s="66"/>
    </row>
    <row r="726" spans="5:20" ht="12.75">
      <c r="E726" s="4"/>
      <c r="S726" s="58"/>
      <c r="T726" s="66"/>
    </row>
    <row r="727" spans="5:20" ht="12.75">
      <c r="E727" s="4"/>
      <c r="S727" s="58"/>
      <c r="T727" s="66"/>
    </row>
    <row r="728" spans="5:20" ht="12.75">
      <c r="E728" s="4"/>
      <c r="S728" s="58"/>
      <c r="T728" s="66"/>
    </row>
    <row r="729" spans="5:20" ht="12.75">
      <c r="E729" s="4"/>
      <c r="S729" s="58"/>
      <c r="T729" s="66"/>
    </row>
    <row r="730" spans="5:20" ht="12.75">
      <c r="E730" s="4"/>
      <c r="S730" s="58"/>
      <c r="T730" s="66"/>
    </row>
    <row r="731" spans="5:20" ht="12.75">
      <c r="E731" s="4"/>
      <c r="S731" s="58"/>
      <c r="T731" s="66"/>
    </row>
    <row r="732" spans="5:20" ht="12.75">
      <c r="E732" s="4"/>
      <c r="S732" s="58"/>
      <c r="T732" s="66"/>
    </row>
    <row r="733" spans="5:20" ht="12.75">
      <c r="E733" s="4"/>
      <c r="S733" s="58"/>
      <c r="T733" s="66"/>
    </row>
    <row r="734" spans="5:20" ht="12.75">
      <c r="E734" s="4"/>
      <c r="S734" s="58"/>
      <c r="T734" s="66"/>
    </row>
    <row r="735" spans="5:20" ht="12.75">
      <c r="E735" s="4"/>
      <c r="S735" s="58"/>
      <c r="T735" s="66"/>
    </row>
    <row r="736" spans="5:20" ht="12.75">
      <c r="E736" s="4"/>
      <c r="S736" s="58"/>
      <c r="T736" s="66"/>
    </row>
    <row r="737" spans="5:20" ht="12.75">
      <c r="E737" s="4"/>
      <c r="S737" s="58"/>
      <c r="T737" s="66"/>
    </row>
    <row r="738" spans="5:20" ht="12.75">
      <c r="E738" s="4"/>
      <c r="S738" s="58"/>
      <c r="T738" s="66"/>
    </row>
    <row r="739" spans="5:20" ht="12.75">
      <c r="E739" s="4"/>
      <c r="S739" s="58"/>
      <c r="T739" s="66"/>
    </row>
    <row r="740" spans="5:20" ht="12.75">
      <c r="E740" s="4"/>
      <c r="S740" s="58"/>
      <c r="T740" s="66"/>
    </row>
    <row r="741" spans="5:20" ht="12.75">
      <c r="E741" s="4"/>
      <c r="S741" s="58"/>
      <c r="T741" s="66"/>
    </row>
    <row r="742" spans="5:20" ht="12.75">
      <c r="E742" s="4"/>
      <c r="S742" s="58"/>
      <c r="T742" s="66"/>
    </row>
    <row r="743" spans="5:20" ht="12.75">
      <c r="E743" s="4"/>
      <c r="S743" s="58"/>
      <c r="T743" s="66"/>
    </row>
    <row r="744" spans="5:20" ht="12.75">
      <c r="E744" s="4"/>
      <c r="S744" s="58"/>
      <c r="T744" s="66"/>
    </row>
    <row r="745" spans="5:20" ht="12.75">
      <c r="E745" s="4"/>
      <c r="S745" s="58"/>
      <c r="T745" s="66"/>
    </row>
    <row r="746" spans="5:20" ht="12.75">
      <c r="E746" s="4"/>
      <c r="S746" s="58"/>
      <c r="T746" s="66"/>
    </row>
    <row r="747" spans="5:20" ht="12.75">
      <c r="E747" s="4"/>
      <c r="S747" s="58"/>
      <c r="T747" s="66"/>
    </row>
    <row r="748" spans="5:20" ht="12.75">
      <c r="E748" s="4"/>
      <c r="S748" s="58"/>
      <c r="T748" s="66"/>
    </row>
    <row r="749" spans="5:20" ht="12.75">
      <c r="E749" s="4"/>
      <c r="S749" s="58"/>
      <c r="T749" s="66"/>
    </row>
    <row r="750" spans="5:20" ht="12.75">
      <c r="E750" s="4"/>
      <c r="S750" s="58"/>
      <c r="T750" s="66"/>
    </row>
    <row r="751" spans="5:20" ht="12.75">
      <c r="E751" s="4"/>
      <c r="S751" s="58"/>
      <c r="T751" s="66"/>
    </row>
    <row r="752" spans="5:20" ht="12.75">
      <c r="E752" s="4"/>
      <c r="S752" s="58"/>
      <c r="T752" s="66"/>
    </row>
    <row r="753" spans="5:20" ht="12.75">
      <c r="E753" s="4"/>
      <c r="S753" s="58"/>
      <c r="T753" s="66"/>
    </row>
    <row r="754" spans="5:20" ht="12.75">
      <c r="E754" s="4"/>
      <c r="S754" s="58"/>
      <c r="T754" s="66"/>
    </row>
    <row r="755" spans="5:20" ht="12.75">
      <c r="E755" s="4"/>
      <c r="S755" s="58"/>
      <c r="T755" s="66"/>
    </row>
    <row r="756" spans="5:20" ht="12.75">
      <c r="E756" s="4"/>
      <c r="S756" s="58"/>
      <c r="T756" s="66"/>
    </row>
    <row r="757" spans="5:20" ht="12.75">
      <c r="E757" s="4"/>
      <c r="S757" s="58"/>
      <c r="T757" s="66"/>
    </row>
    <row r="758" spans="5:20" ht="12.75">
      <c r="E758" s="4"/>
      <c r="S758" s="58"/>
      <c r="T758" s="66"/>
    </row>
    <row r="759" spans="5:20" ht="12.75">
      <c r="E759" s="4"/>
      <c r="S759" s="58"/>
      <c r="T759" s="66"/>
    </row>
    <row r="760" spans="5:20" ht="12.75">
      <c r="E760" s="4"/>
      <c r="S760" s="58"/>
      <c r="T760" s="66"/>
    </row>
    <row r="761" spans="5:20" ht="12.75">
      <c r="E761" s="4"/>
      <c r="S761" s="58"/>
      <c r="T761" s="66"/>
    </row>
    <row r="762" spans="5:20" ht="12.75">
      <c r="E762" s="4"/>
      <c r="S762" s="58"/>
      <c r="T762" s="66"/>
    </row>
    <row r="763" spans="5:20" ht="12.75">
      <c r="E763" s="4"/>
      <c r="S763" s="58"/>
      <c r="T763" s="66"/>
    </row>
    <row r="764" spans="5:20" ht="12.75">
      <c r="E764" s="4"/>
      <c r="S764" s="58"/>
      <c r="T764" s="66"/>
    </row>
    <row r="765" spans="5:20" ht="12.75">
      <c r="E765" s="4"/>
      <c r="S765" s="58"/>
      <c r="T765" s="66"/>
    </row>
    <row r="766" spans="5:20" ht="12.75">
      <c r="E766" s="4"/>
      <c r="S766" s="58"/>
      <c r="T766" s="66"/>
    </row>
    <row r="767" spans="5:20" ht="12.75">
      <c r="E767" s="4"/>
      <c r="S767" s="58"/>
      <c r="T767" s="66"/>
    </row>
    <row r="768" spans="5:20" ht="12.75">
      <c r="E768" s="4"/>
      <c r="S768" s="58"/>
      <c r="T768" s="66"/>
    </row>
    <row r="769" spans="5:20" ht="12.75">
      <c r="E769" s="4"/>
      <c r="S769" s="58"/>
      <c r="T769" s="66"/>
    </row>
    <row r="770" spans="5:20" ht="12.75">
      <c r="E770" s="4"/>
      <c r="S770" s="58"/>
      <c r="T770" s="66"/>
    </row>
    <row r="771" spans="5:20" ht="12.75">
      <c r="E771" s="4"/>
      <c r="S771" s="58"/>
      <c r="T771" s="66"/>
    </row>
    <row r="772" spans="5:20" ht="12.75">
      <c r="E772" s="4"/>
      <c r="S772" s="58"/>
      <c r="T772" s="66"/>
    </row>
    <row r="773" spans="5:20" ht="12.75">
      <c r="E773" s="4"/>
      <c r="S773" s="58"/>
      <c r="T773" s="66"/>
    </row>
    <row r="774" spans="5:20" ht="12.75">
      <c r="E774" s="4"/>
      <c r="S774" s="58"/>
      <c r="T774" s="66"/>
    </row>
    <row r="775" spans="5:20" ht="12.75">
      <c r="E775" s="4"/>
      <c r="S775" s="58"/>
      <c r="T775" s="66"/>
    </row>
    <row r="776" spans="5:20" ht="12.75">
      <c r="E776" s="4"/>
      <c r="S776" s="58"/>
      <c r="T776" s="66"/>
    </row>
    <row r="777" spans="5:20" ht="12.75">
      <c r="E777" s="4"/>
      <c r="S777" s="58"/>
      <c r="T777" s="66"/>
    </row>
    <row r="778" spans="5:20" ht="12.75">
      <c r="E778" s="4"/>
      <c r="S778" s="58"/>
      <c r="T778" s="66"/>
    </row>
    <row r="779" spans="5:20" ht="12.75">
      <c r="E779" s="4"/>
      <c r="S779" s="58"/>
      <c r="T779" s="66"/>
    </row>
    <row r="780" spans="5:20" ht="12.75">
      <c r="E780" s="4"/>
      <c r="S780" s="58"/>
      <c r="T780" s="66"/>
    </row>
    <row r="781" spans="5:20" ht="12.75">
      <c r="E781" s="4"/>
      <c r="S781" s="58"/>
      <c r="T781" s="66"/>
    </row>
    <row r="782" spans="5:20" ht="12.75">
      <c r="E782" s="4"/>
      <c r="S782" s="58"/>
      <c r="T782" s="66"/>
    </row>
    <row r="783" spans="5:20" ht="12.75">
      <c r="E783" s="4"/>
      <c r="S783" s="58"/>
      <c r="T783" s="66"/>
    </row>
    <row r="784" spans="5:20" ht="12.75">
      <c r="E784" s="4"/>
      <c r="S784" s="58"/>
      <c r="T784" s="66"/>
    </row>
    <row r="785" spans="5:20" ht="12.75">
      <c r="E785" s="4"/>
      <c r="S785" s="58"/>
      <c r="T785" s="66"/>
    </row>
    <row r="786" spans="5:20" ht="12.75">
      <c r="E786" s="4"/>
      <c r="S786" s="58"/>
      <c r="T786" s="66"/>
    </row>
    <row r="787" spans="5:20" ht="12.75">
      <c r="E787" s="4"/>
      <c r="S787" s="58"/>
      <c r="T787" s="66"/>
    </row>
    <row r="788" spans="5:20" ht="12.75">
      <c r="E788" s="4"/>
      <c r="S788" s="58"/>
      <c r="T788" s="66"/>
    </row>
    <row r="789" spans="5:20" ht="12.75">
      <c r="E789" s="4"/>
      <c r="S789" s="58"/>
      <c r="T789" s="66"/>
    </row>
    <row r="790" spans="5:20" ht="12.75">
      <c r="E790" s="4"/>
      <c r="S790" s="58"/>
      <c r="T790" s="66"/>
    </row>
    <row r="791" spans="5:20" ht="12.75">
      <c r="E791" s="4"/>
      <c r="S791" s="58"/>
      <c r="T791" s="66"/>
    </row>
    <row r="792" spans="5:20" ht="12.75">
      <c r="E792" s="4"/>
      <c r="S792" s="58"/>
      <c r="T792" s="66"/>
    </row>
    <row r="793" spans="5:20" ht="12.75">
      <c r="E793" s="4"/>
      <c r="S793" s="58"/>
      <c r="T793" s="66"/>
    </row>
    <row r="794" spans="5:20" ht="12.75">
      <c r="E794" s="4"/>
      <c r="S794" s="58"/>
      <c r="T794" s="66"/>
    </row>
    <row r="795" spans="5:20" ht="12.75">
      <c r="E795" s="4"/>
      <c r="S795" s="58"/>
      <c r="T795" s="66"/>
    </row>
    <row r="796" spans="5:20" ht="12.75">
      <c r="E796" s="4"/>
      <c r="S796" s="58"/>
      <c r="T796" s="66"/>
    </row>
    <row r="797" spans="5:20" ht="12.75">
      <c r="E797" s="4"/>
      <c r="S797" s="58"/>
      <c r="T797" s="66"/>
    </row>
    <row r="798" spans="5:20" ht="12.75">
      <c r="E798" s="4"/>
      <c r="S798" s="58"/>
      <c r="T798" s="66"/>
    </row>
    <row r="799" spans="5:20" ht="12.75">
      <c r="E799" s="4"/>
      <c r="S799" s="58"/>
      <c r="T799" s="66"/>
    </row>
    <row r="800" spans="5:20" ht="12.75">
      <c r="E800" s="4"/>
      <c r="S800" s="58"/>
      <c r="T800" s="66"/>
    </row>
    <row r="801" spans="5:20" ht="12.75">
      <c r="E801" s="4"/>
      <c r="S801" s="58"/>
      <c r="T801" s="66"/>
    </row>
    <row r="802" spans="5:20" ht="12.75">
      <c r="E802" s="4"/>
      <c r="S802" s="58"/>
      <c r="T802" s="66"/>
    </row>
    <row r="803" spans="5:20" ht="12.75">
      <c r="E803" s="4"/>
      <c r="S803" s="58"/>
      <c r="T803" s="66"/>
    </row>
    <row r="804" spans="5:20" ht="12.75">
      <c r="E804" s="4"/>
      <c r="S804" s="58"/>
      <c r="T804" s="66"/>
    </row>
    <row r="805" spans="5:20" ht="12.75">
      <c r="E805" s="4"/>
      <c r="S805" s="58"/>
      <c r="T805" s="66"/>
    </row>
    <row r="806" spans="5:20" ht="12.75">
      <c r="E806" s="4"/>
      <c r="S806" s="58"/>
      <c r="T806" s="66"/>
    </row>
    <row r="807" spans="5:20" ht="12.75">
      <c r="E807" s="4"/>
      <c r="S807" s="58"/>
      <c r="T807" s="66"/>
    </row>
    <row r="808" spans="5:20" ht="12.75">
      <c r="E808" s="4"/>
      <c r="S808" s="58"/>
      <c r="T808" s="66"/>
    </row>
    <row r="809" spans="5:20" ht="12.75">
      <c r="E809" s="4"/>
      <c r="S809" s="58"/>
      <c r="T809" s="66"/>
    </row>
    <row r="810" spans="5:20" ht="12.75">
      <c r="E810" s="4"/>
      <c r="S810" s="58"/>
      <c r="T810" s="66"/>
    </row>
    <row r="811" spans="5:20" ht="12.75">
      <c r="E811" s="4"/>
      <c r="S811" s="58"/>
      <c r="T811" s="66"/>
    </row>
    <row r="812" spans="5:20" ht="12.75">
      <c r="E812" s="4"/>
      <c r="S812" s="58"/>
      <c r="T812" s="66"/>
    </row>
    <row r="813" spans="5:20" ht="12.75">
      <c r="E813" s="4"/>
      <c r="S813" s="58"/>
      <c r="T813" s="66"/>
    </row>
    <row r="814" spans="5:20" ht="12.75">
      <c r="E814" s="4"/>
      <c r="S814" s="58"/>
      <c r="T814" s="66"/>
    </row>
    <row r="815" spans="5:20" ht="12.75">
      <c r="E815" s="4"/>
      <c r="S815" s="58"/>
      <c r="T815" s="66"/>
    </row>
    <row r="816" spans="5:20" ht="12.75">
      <c r="E816" s="4"/>
      <c r="S816" s="58"/>
      <c r="T816" s="66"/>
    </row>
    <row r="817" spans="5:20" ht="12.75">
      <c r="E817" s="4"/>
      <c r="S817" s="58"/>
      <c r="T817" s="66"/>
    </row>
    <row r="818" spans="5:20" ht="12.75">
      <c r="E818" s="4"/>
      <c r="S818" s="58"/>
      <c r="T818" s="66"/>
    </row>
    <row r="819" spans="5:20" ht="12.75">
      <c r="E819" s="4"/>
      <c r="S819" s="58"/>
      <c r="T819" s="66"/>
    </row>
    <row r="820" spans="5:20" ht="12.75">
      <c r="E820" s="4"/>
      <c r="S820" s="58"/>
      <c r="T820" s="66"/>
    </row>
    <row r="821" spans="5:20" ht="12.75">
      <c r="E821" s="4"/>
      <c r="S821" s="58"/>
      <c r="T821" s="66"/>
    </row>
    <row r="822" spans="5:20" ht="12.75">
      <c r="E822" s="4"/>
      <c r="S822" s="58"/>
      <c r="T822" s="66"/>
    </row>
    <row r="823" spans="5:20" ht="12.75">
      <c r="E823" s="4"/>
      <c r="S823" s="58"/>
      <c r="T823" s="66"/>
    </row>
    <row r="824" spans="5:20" ht="12.75">
      <c r="E824" s="4"/>
      <c r="S824" s="58"/>
      <c r="T824" s="66"/>
    </row>
    <row r="825" spans="5:20" ht="12.75">
      <c r="E825" s="4"/>
      <c r="S825" s="58"/>
      <c r="T825" s="66"/>
    </row>
    <row r="826" spans="5:20" ht="12.75">
      <c r="E826" s="4"/>
      <c r="S826" s="58"/>
      <c r="T826" s="66"/>
    </row>
    <row r="827" spans="5:20" ht="12.75">
      <c r="E827" s="4"/>
      <c r="S827" s="58"/>
      <c r="T827" s="66"/>
    </row>
    <row r="828" spans="5:20" ht="12.75">
      <c r="E828" s="4"/>
      <c r="S828" s="58"/>
      <c r="T828" s="66"/>
    </row>
    <row r="829" spans="5:20" ht="12.75">
      <c r="E829" s="4"/>
      <c r="S829" s="58"/>
      <c r="T829" s="66"/>
    </row>
    <row r="830" spans="5:20" ht="12.75">
      <c r="E830" s="4"/>
      <c r="S830" s="58"/>
      <c r="T830" s="66"/>
    </row>
    <row r="831" spans="5:20" ht="12.75">
      <c r="E831" s="4"/>
      <c r="S831" s="58"/>
      <c r="T831" s="66"/>
    </row>
    <row r="832" spans="5:20" ht="12.75">
      <c r="E832" s="4"/>
      <c r="S832" s="58"/>
      <c r="T832" s="66"/>
    </row>
    <row r="833" spans="5:20" ht="12.75">
      <c r="E833" s="4"/>
      <c r="S833" s="58"/>
      <c r="T833" s="66"/>
    </row>
    <row r="834" spans="5:20" ht="12.75">
      <c r="E834" s="4"/>
      <c r="S834" s="58"/>
      <c r="T834" s="66"/>
    </row>
    <row r="835" spans="5:20" ht="12.75">
      <c r="E835" s="4"/>
      <c r="S835" s="58"/>
      <c r="T835" s="66"/>
    </row>
    <row r="836" spans="5:20" ht="12.75">
      <c r="E836" s="4"/>
      <c r="S836" s="58"/>
      <c r="T836" s="66"/>
    </row>
    <row r="837" spans="5:20" ht="12.75">
      <c r="E837" s="4"/>
      <c r="S837" s="58"/>
      <c r="T837" s="66"/>
    </row>
    <row r="838" spans="5:20" ht="12.75">
      <c r="E838" s="4"/>
      <c r="S838" s="58"/>
      <c r="T838" s="66"/>
    </row>
    <row r="839" spans="5:20" ht="12.75">
      <c r="E839" s="4"/>
      <c r="S839" s="58"/>
      <c r="T839" s="66"/>
    </row>
    <row r="840" spans="5:20" ht="12.75">
      <c r="E840" s="4"/>
      <c r="S840" s="58"/>
      <c r="T840" s="66"/>
    </row>
    <row r="841" spans="5:20" ht="12.75">
      <c r="E841" s="4"/>
      <c r="S841" s="58"/>
      <c r="T841" s="66"/>
    </row>
    <row r="842" spans="5:20" ht="12.75">
      <c r="E842" s="4"/>
      <c r="S842" s="58"/>
      <c r="T842" s="66"/>
    </row>
    <row r="843" spans="5:20" ht="12.75">
      <c r="E843" s="4"/>
      <c r="S843" s="58"/>
      <c r="T843" s="66"/>
    </row>
    <row r="844" spans="5:20" ht="12.75">
      <c r="E844" s="4"/>
      <c r="S844" s="58"/>
      <c r="T844" s="66"/>
    </row>
    <row r="845" spans="5:20" ht="12.75">
      <c r="E845" s="4"/>
      <c r="S845" s="58"/>
      <c r="T845" s="66"/>
    </row>
    <row r="846" spans="5:20" ht="12.75">
      <c r="E846" s="4"/>
      <c r="S846" s="58"/>
      <c r="T846" s="66"/>
    </row>
    <row r="847" spans="5:20" ht="12.75">
      <c r="E847" s="4"/>
      <c r="S847" s="58"/>
      <c r="T847" s="66"/>
    </row>
    <row r="848" spans="5:20" ht="12.75">
      <c r="E848" s="4"/>
      <c r="S848" s="58"/>
      <c r="T848" s="66"/>
    </row>
    <row r="849" spans="5:20" ht="12.75">
      <c r="E849" s="4"/>
      <c r="S849" s="58"/>
      <c r="T849" s="66"/>
    </row>
    <row r="850" spans="5:20" ht="12.75">
      <c r="E850" s="4"/>
      <c r="S850" s="58"/>
      <c r="T850" s="66"/>
    </row>
    <row r="851" spans="5:20" ht="12.75">
      <c r="E851" s="4"/>
      <c r="S851" s="58"/>
      <c r="T851" s="66"/>
    </row>
    <row r="852" spans="5:20" ht="12.75">
      <c r="E852" s="4"/>
      <c r="S852" s="58"/>
      <c r="T852" s="66"/>
    </row>
    <row r="853" spans="5:20" ht="12.75">
      <c r="E853" s="4"/>
      <c r="S853" s="58"/>
      <c r="T853" s="66"/>
    </row>
    <row r="854" spans="5:20" ht="12.75">
      <c r="E854" s="4"/>
      <c r="S854" s="58"/>
      <c r="T854" s="66"/>
    </row>
    <row r="855" spans="5:20" ht="12.75">
      <c r="E855" s="4"/>
      <c r="S855" s="58"/>
      <c r="T855" s="66"/>
    </row>
    <row r="856" spans="5:20" ht="12.75">
      <c r="E856" s="4"/>
      <c r="S856" s="58"/>
      <c r="T856" s="66"/>
    </row>
    <row r="857" spans="5:20" ht="12.75">
      <c r="E857" s="4"/>
      <c r="S857" s="58"/>
      <c r="T857" s="66"/>
    </row>
    <row r="858" spans="5:20" ht="12.75">
      <c r="E858" s="4"/>
      <c r="S858" s="58"/>
      <c r="T858" s="66"/>
    </row>
    <row r="859" spans="5:20" ht="12.75">
      <c r="E859" s="4"/>
      <c r="S859" s="58"/>
      <c r="T859" s="66"/>
    </row>
    <row r="860" spans="5:20" ht="12.75">
      <c r="E860" s="4"/>
      <c r="S860" s="58"/>
      <c r="T860" s="66"/>
    </row>
    <row r="861" spans="5:20" ht="12.75">
      <c r="E861" s="4"/>
      <c r="S861" s="58"/>
      <c r="T861" s="66"/>
    </row>
    <row r="862" spans="5:20" ht="12.75">
      <c r="E862" s="4"/>
      <c r="S862" s="58"/>
      <c r="T862" s="66"/>
    </row>
    <row r="863" spans="5:20" ht="12.75">
      <c r="E863" s="4"/>
      <c r="S863" s="58"/>
      <c r="T863" s="66"/>
    </row>
    <row r="864" spans="5:20" ht="12.75">
      <c r="E864" s="4"/>
      <c r="S864" s="58"/>
      <c r="T864" s="66"/>
    </row>
    <row r="865" spans="5:20" ht="12.75">
      <c r="E865" s="4"/>
      <c r="S865" s="58"/>
      <c r="T865" s="66"/>
    </row>
    <row r="866" spans="5:20" ht="12.75">
      <c r="E866" s="4"/>
      <c r="S866" s="58"/>
      <c r="T866" s="66"/>
    </row>
    <row r="867" spans="5:20" ht="12.75">
      <c r="E867" s="4"/>
      <c r="S867" s="58"/>
      <c r="T867" s="66"/>
    </row>
    <row r="868" spans="5:20" ht="12.75">
      <c r="E868" s="4"/>
      <c r="S868" s="58"/>
      <c r="T868" s="66"/>
    </row>
    <row r="869" spans="5:20" ht="12.75">
      <c r="E869" s="4"/>
      <c r="S869" s="58"/>
      <c r="T869" s="66"/>
    </row>
    <row r="870" spans="5:20" ht="12.75">
      <c r="E870" s="4"/>
      <c r="S870" s="58"/>
      <c r="T870" s="66"/>
    </row>
    <row r="871" spans="5:20" ht="12.75">
      <c r="E871" s="4"/>
      <c r="S871" s="58"/>
      <c r="T871" s="66"/>
    </row>
    <row r="872" spans="5:20" ht="12.75">
      <c r="E872" s="4"/>
      <c r="S872" s="58"/>
      <c r="T872" s="66"/>
    </row>
    <row r="873" spans="5:20" ht="12.75">
      <c r="E873" s="4"/>
      <c r="S873" s="58"/>
      <c r="T873" s="66"/>
    </row>
    <row r="874" spans="5:20" ht="12.75">
      <c r="E874" s="4"/>
      <c r="S874" s="58"/>
      <c r="T874" s="66"/>
    </row>
    <row r="875" spans="5:20" ht="12.75">
      <c r="E875" s="4"/>
      <c r="S875" s="58"/>
      <c r="T875" s="66"/>
    </row>
    <row r="876" spans="5:20" ht="12.75">
      <c r="E876" s="4"/>
      <c r="S876" s="58"/>
      <c r="T876" s="66"/>
    </row>
    <row r="877" spans="5:20" ht="12.75">
      <c r="E877" s="4"/>
      <c r="S877" s="58"/>
      <c r="T877" s="66"/>
    </row>
    <row r="878" spans="5:20" ht="12.75">
      <c r="E878" s="4"/>
      <c r="S878" s="58"/>
      <c r="T878" s="66"/>
    </row>
    <row r="879" spans="5:20" ht="12.75">
      <c r="E879" s="4"/>
      <c r="S879" s="58"/>
      <c r="T879" s="66"/>
    </row>
    <row r="880" spans="5:20" ht="12.75">
      <c r="E880" s="4"/>
      <c r="S880" s="58"/>
      <c r="T880" s="66"/>
    </row>
    <row r="881" spans="5:20" ht="12.75">
      <c r="E881" s="4"/>
      <c r="S881" s="58"/>
      <c r="T881" s="66"/>
    </row>
    <row r="882" spans="5:20" ht="12.75">
      <c r="E882" s="4"/>
      <c r="S882" s="58"/>
      <c r="T882" s="66"/>
    </row>
    <row r="883" spans="5:20" ht="12.75">
      <c r="E883" s="4"/>
      <c r="S883" s="58"/>
      <c r="T883" s="66"/>
    </row>
    <row r="884" spans="5:20" ht="12.75">
      <c r="E884" s="4"/>
      <c r="S884" s="58"/>
      <c r="T884" s="66"/>
    </row>
    <row r="885" spans="5:20" ht="12.75">
      <c r="E885" s="4"/>
      <c r="S885" s="58"/>
      <c r="T885" s="66"/>
    </row>
    <row r="886" spans="5:20" ht="12.75">
      <c r="E886" s="4"/>
      <c r="S886" s="58"/>
      <c r="T886" s="66"/>
    </row>
    <row r="887" spans="5:20" ht="12.75">
      <c r="E887" s="4"/>
      <c r="S887" s="58"/>
      <c r="T887" s="66"/>
    </row>
    <row r="888" spans="5:20" ht="12.75">
      <c r="E888" s="4"/>
      <c r="S888" s="58"/>
      <c r="T888" s="66"/>
    </row>
    <row r="889" spans="5:20" ht="12.75">
      <c r="E889" s="4"/>
      <c r="S889" s="58"/>
      <c r="T889" s="66"/>
    </row>
    <row r="890" spans="5:20" ht="12.75">
      <c r="E890" s="4"/>
      <c r="S890" s="58"/>
      <c r="T890" s="66"/>
    </row>
    <row r="891" spans="5:20" ht="12.75">
      <c r="E891" s="4"/>
      <c r="S891" s="58"/>
      <c r="T891" s="66"/>
    </row>
    <row r="892" spans="5:20" ht="12.75">
      <c r="E892" s="4"/>
      <c r="S892" s="58"/>
      <c r="T892" s="66"/>
    </row>
    <row r="893" spans="5:20" ht="12.75">
      <c r="E893" s="4"/>
      <c r="S893" s="58"/>
      <c r="T893" s="66"/>
    </row>
    <row r="894" spans="5:20" ht="12.75">
      <c r="E894" s="4"/>
      <c r="S894" s="58"/>
      <c r="T894" s="66"/>
    </row>
    <row r="895" spans="5:20" ht="12.75">
      <c r="E895" s="4"/>
      <c r="S895" s="58"/>
      <c r="T895" s="66"/>
    </row>
    <row r="896" spans="5:20" ht="12.75">
      <c r="E896" s="4"/>
      <c r="S896" s="58"/>
      <c r="T896" s="66"/>
    </row>
    <row r="897" spans="5:20" ht="12.75">
      <c r="E897" s="4"/>
      <c r="S897" s="58"/>
      <c r="T897" s="66"/>
    </row>
    <row r="898" spans="5:20" ht="12.75">
      <c r="E898" s="4"/>
      <c r="S898" s="58"/>
      <c r="T898" s="66"/>
    </row>
    <row r="899" spans="5:20" ht="12.75">
      <c r="E899" s="4"/>
      <c r="S899" s="58"/>
      <c r="T899" s="66"/>
    </row>
    <row r="900" spans="5:20" ht="12.75">
      <c r="E900" s="4"/>
      <c r="S900" s="58"/>
      <c r="T900" s="66"/>
    </row>
    <row r="901" spans="5:20" ht="12.75">
      <c r="E901" s="4"/>
      <c r="S901" s="58"/>
      <c r="T901" s="66"/>
    </row>
    <row r="902" spans="5:20" ht="12.75">
      <c r="E902" s="4"/>
      <c r="S902" s="58"/>
      <c r="T902" s="66"/>
    </row>
    <row r="903" spans="5:20" ht="12.75">
      <c r="E903" s="4"/>
      <c r="S903" s="58"/>
      <c r="T903" s="66"/>
    </row>
    <row r="904" spans="5:20" ht="12.75">
      <c r="E904" s="4"/>
      <c r="S904" s="58"/>
      <c r="T904" s="66"/>
    </row>
    <row r="905" spans="5:20" ht="12.75">
      <c r="E905" s="4"/>
      <c r="S905" s="58"/>
      <c r="T905" s="66"/>
    </row>
    <row r="906" spans="5:20" ht="12.75">
      <c r="E906" s="4"/>
      <c r="S906" s="58"/>
      <c r="T906" s="66"/>
    </row>
    <row r="907" spans="5:20" ht="12.75">
      <c r="E907" s="4"/>
      <c r="S907" s="58"/>
      <c r="T907" s="66"/>
    </row>
    <row r="908" spans="5:20" ht="12.75">
      <c r="E908" s="4"/>
      <c r="S908" s="58"/>
      <c r="T908" s="66"/>
    </row>
    <row r="909" spans="5:20" ht="12.75">
      <c r="E909" s="4"/>
      <c r="S909" s="58"/>
      <c r="T909" s="66"/>
    </row>
    <row r="910" spans="5:20" ht="12.75">
      <c r="E910" s="4"/>
      <c r="S910" s="58"/>
      <c r="T910" s="66"/>
    </row>
    <row r="911" spans="5:20" ht="12.75">
      <c r="E911" s="4"/>
      <c r="S911" s="58"/>
      <c r="T911" s="66"/>
    </row>
    <row r="912" spans="5:20" ht="12.75">
      <c r="E912" s="4"/>
      <c r="S912" s="58"/>
      <c r="T912" s="66"/>
    </row>
    <row r="913" spans="5:20" ht="12.75">
      <c r="E913" s="4"/>
      <c r="S913" s="58"/>
      <c r="T913" s="66"/>
    </row>
    <row r="914" spans="5:20" ht="12.75">
      <c r="E914" s="4"/>
      <c r="S914" s="58"/>
      <c r="T914" s="66"/>
    </row>
    <row r="915" spans="5:20" ht="12.75">
      <c r="E915" s="4"/>
      <c r="S915" s="58"/>
      <c r="T915" s="66"/>
    </row>
    <row r="916" spans="5:20" ht="12.75">
      <c r="E916" s="4"/>
      <c r="S916" s="58"/>
      <c r="T916" s="66"/>
    </row>
    <row r="917" spans="5:20" ht="12.75">
      <c r="E917" s="4"/>
      <c r="S917" s="58"/>
      <c r="T917" s="66"/>
    </row>
    <row r="918" spans="5:20" ht="12.75">
      <c r="E918" s="4"/>
      <c r="S918" s="58"/>
      <c r="T918" s="66"/>
    </row>
    <row r="919" spans="5:20" ht="12.75">
      <c r="E919" s="4"/>
      <c r="S919" s="58"/>
      <c r="T919" s="66"/>
    </row>
    <row r="920" spans="5:20" ht="12.75">
      <c r="E920" s="4"/>
      <c r="S920" s="58"/>
      <c r="T920" s="66"/>
    </row>
    <row r="921" spans="5:20" ht="12.75">
      <c r="E921" s="4"/>
      <c r="S921" s="58"/>
      <c r="T921" s="66"/>
    </row>
    <row r="922" spans="5:20" ht="12.75">
      <c r="E922" s="4"/>
      <c r="S922" s="58"/>
      <c r="T922" s="66"/>
    </row>
    <row r="923" spans="5:20" ht="12.75">
      <c r="E923" s="4"/>
      <c r="S923" s="58"/>
      <c r="T923" s="66"/>
    </row>
    <row r="924" spans="5:20" ht="12.75">
      <c r="E924" s="4"/>
      <c r="S924" s="58"/>
      <c r="T924" s="66"/>
    </row>
    <row r="925" spans="5:20" ht="12.75">
      <c r="E925" s="4"/>
      <c r="S925" s="58"/>
      <c r="T925" s="66"/>
    </row>
    <row r="926" spans="5:20" ht="12.75">
      <c r="E926" s="4"/>
      <c r="S926" s="58"/>
      <c r="T926" s="66"/>
    </row>
    <row r="927" spans="5:20" ht="12.75">
      <c r="E927" s="4"/>
      <c r="S927" s="58"/>
      <c r="T927" s="66"/>
    </row>
    <row r="928" spans="5:20" ht="12.75">
      <c r="E928" s="4"/>
      <c r="S928" s="58"/>
      <c r="T928" s="66"/>
    </row>
    <row r="929" spans="5:20" ht="12.75">
      <c r="E929" s="4"/>
      <c r="S929" s="58"/>
      <c r="T929" s="66"/>
    </row>
    <row r="930" spans="5:20" ht="12.75">
      <c r="E930" s="4"/>
      <c r="S930" s="58"/>
      <c r="T930" s="66"/>
    </row>
    <row r="931" spans="5:20" ht="12.75">
      <c r="E931" s="4"/>
      <c r="S931" s="58"/>
      <c r="T931" s="66"/>
    </row>
    <row r="932" spans="5:20" ht="12.75">
      <c r="E932" s="4"/>
      <c r="S932" s="58"/>
      <c r="T932" s="66"/>
    </row>
    <row r="933" spans="5:20" ht="12.75">
      <c r="E933" s="4"/>
      <c r="S933" s="58"/>
      <c r="T933" s="66"/>
    </row>
    <row r="934" spans="5:20" ht="12.75">
      <c r="E934" s="4"/>
      <c r="S934" s="58"/>
      <c r="T934" s="66"/>
    </row>
    <row r="935" spans="5:20" ht="12.75">
      <c r="E935" s="4"/>
      <c r="S935" s="58"/>
      <c r="T935" s="66"/>
    </row>
    <row r="936" spans="5:20" ht="12.75">
      <c r="E936" s="4"/>
      <c r="S936" s="58"/>
      <c r="T936" s="66"/>
    </row>
    <row r="937" spans="5:20" ht="12.75">
      <c r="E937" s="4"/>
      <c r="S937" s="58"/>
      <c r="T937" s="66"/>
    </row>
    <row r="938" spans="5:20" ht="12.75">
      <c r="E938" s="4"/>
      <c r="S938" s="58"/>
      <c r="T938" s="66"/>
    </row>
    <row r="939" spans="5:20" ht="12.75">
      <c r="E939" s="4"/>
      <c r="S939" s="58"/>
      <c r="T939" s="66"/>
    </row>
    <row r="940" spans="5:20" ht="12.75">
      <c r="E940" s="4"/>
      <c r="S940" s="58"/>
      <c r="T940" s="66"/>
    </row>
    <row r="941" spans="5:20" ht="12.75">
      <c r="E941" s="4"/>
      <c r="S941" s="58"/>
      <c r="T941" s="66"/>
    </row>
    <row r="942" spans="5:20" ht="12.75">
      <c r="E942" s="4"/>
      <c r="S942" s="58"/>
      <c r="T942" s="66"/>
    </row>
    <row r="943" spans="5:20" ht="12.75">
      <c r="E943" s="4"/>
      <c r="S943" s="58"/>
      <c r="T943" s="66"/>
    </row>
    <row r="944" spans="5:20" ht="12.75">
      <c r="E944" s="4"/>
      <c r="S944" s="58"/>
      <c r="T944" s="66"/>
    </row>
    <row r="945" spans="5:20" ht="12.75">
      <c r="E945" s="4"/>
      <c r="S945" s="58"/>
      <c r="T945" s="66"/>
    </row>
    <row r="946" spans="5:20" ht="12.75">
      <c r="E946" s="4"/>
      <c r="S946" s="58"/>
      <c r="T946" s="66"/>
    </row>
    <row r="947" spans="5:20" ht="12.75">
      <c r="E947" s="4"/>
      <c r="S947" s="58"/>
      <c r="T947" s="66"/>
    </row>
    <row r="948" spans="5:20" ht="12.75">
      <c r="E948" s="4"/>
      <c r="S948" s="58"/>
      <c r="T948" s="66"/>
    </row>
    <row r="949" spans="5:20" ht="12.75">
      <c r="E949" s="4"/>
      <c r="S949" s="58"/>
      <c r="T949" s="66"/>
    </row>
    <row r="950" spans="5:20" ht="12.75">
      <c r="E950" s="4"/>
      <c r="S950" s="58"/>
      <c r="T950" s="66"/>
    </row>
    <row r="951" spans="5:20" ht="12.75">
      <c r="E951" s="4"/>
      <c r="S951" s="58"/>
      <c r="T951" s="66"/>
    </row>
    <row r="952" spans="5:20" ht="12.75">
      <c r="E952" s="4"/>
      <c r="S952" s="58"/>
      <c r="T952" s="66"/>
    </row>
    <row r="953" spans="5:20" ht="12.75">
      <c r="E953" s="4"/>
      <c r="S953" s="58"/>
      <c r="T953" s="66"/>
    </row>
    <row r="954" spans="5:20" ht="12.75">
      <c r="E954" s="4"/>
      <c r="S954" s="58"/>
      <c r="T954" s="66"/>
    </row>
    <row r="955" spans="5:20" ht="12.75">
      <c r="E955" s="4"/>
      <c r="S955" s="58"/>
      <c r="T955" s="66"/>
    </row>
    <row r="956" spans="5:20" ht="12.75">
      <c r="E956" s="4"/>
      <c r="S956" s="58"/>
      <c r="T956" s="66"/>
    </row>
    <row r="957" spans="5:20" ht="12.75">
      <c r="E957" s="4"/>
      <c r="S957" s="58"/>
      <c r="T957" s="66"/>
    </row>
    <row r="958" spans="5:20" ht="12.75">
      <c r="E958" s="4"/>
      <c r="S958" s="58"/>
      <c r="T958" s="66"/>
    </row>
    <row r="959" spans="5:20" ht="12.75">
      <c r="E959" s="4"/>
      <c r="S959" s="58"/>
      <c r="T959" s="66"/>
    </row>
    <row r="960" spans="5:20" ht="12.75">
      <c r="E960" s="4"/>
      <c r="S960" s="58"/>
      <c r="T960" s="66"/>
    </row>
    <row r="961" spans="5:20" ht="12.75">
      <c r="E961" s="4"/>
      <c r="S961" s="58"/>
      <c r="T961" s="66"/>
    </row>
    <row r="962" spans="5:20" ht="12.75">
      <c r="E962" s="4"/>
      <c r="S962" s="58"/>
      <c r="T962" s="66"/>
    </row>
    <row r="963" spans="5:20" ht="12.75">
      <c r="E963" s="4"/>
      <c r="S963" s="58"/>
      <c r="T963" s="66"/>
    </row>
    <row r="964" spans="5:20" ht="12.75">
      <c r="E964" s="4"/>
      <c r="S964" s="58"/>
      <c r="T964" s="66"/>
    </row>
    <row r="965" spans="5:20" ht="12.75">
      <c r="E965" s="4"/>
      <c r="S965" s="58"/>
      <c r="T965" s="66"/>
    </row>
    <row r="966" spans="5:20" ht="12.75">
      <c r="E966" s="4"/>
      <c r="S966" s="58"/>
      <c r="T966" s="66"/>
    </row>
    <row r="967" spans="5:20" ht="12.75">
      <c r="E967" s="4"/>
      <c r="S967" s="58"/>
      <c r="T967" s="66"/>
    </row>
    <row r="968" spans="5:20" ht="12.75">
      <c r="E968" s="4"/>
      <c r="S968" s="58"/>
      <c r="T968" s="66"/>
    </row>
    <row r="969" spans="5:20" ht="12.75">
      <c r="E969" s="4"/>
      <c r="S969" s="58"/>
      <c r="T969" s="66"/>
    </row>
    <row r="970" spans="5:20" ht="12.75">
      <c r="E970" s="4"/>
      <c r="S970" s="58"/>
      <c r="T970" s="66"/>
    </row>
    <row r="971" spans="5:20" ht="12.75">
      <c r="E971" s="4"/>
      <c r="S971" s="58"/>
      <c r="T971" s="66"/>
    </row>
    <row r="972" spans="5:20" ht="12.75">
      <c r="E972" s="4"/>
      <c r="S972" s="58"/>
      <c r="T972" s="66"/>
    </row>
    <row r="973" spans="5:20" ht="12.75">
      <c r="E973" s="4"/>
      <c r="S973" s="58"/>
      <c r="T973" s="66"/>
    </row>
    <row r="974" spans="5:20" ht="12.75">
      <c r="E974" s="4"/>
      <c r="S974" s="58"/>
      <c r="T974" s="66"/>
    </row>
    <row r="975" spans="5:20" ht="12.75">
      <c r="E975" s="4"/>
      <c r="S975" s="58"/>
      <c r="T975" s="66"/>
    </row>
    <row r="976" spans="5:20" ht="12.75">
      <c r="E976" s="4"/>
      <c r="S976" s="58"/>
      <c r="T976" s="66"/>
    </row>
    <row r="977" spans="5:20" ht="12.75">
      <c r="E977" s="4"/>
      <c r="S977" s="58"/>
      <c r="T977" s="66"/>
    </row>
    <row r="978" spans="5:20" ht="12.75">
      <c r="E978" s="4"/>
      <c r="S978" s="58"/>
      <c r="T978" s="66"/>
    </row>
    <row r="979" spans="5:20" ht="12.75">
      <c r="E979" s="4"/>
      <c r="S979" s="58"/>
      <c r="T979" s="66"/>
    </row>
    <row r="980" spans="5:20" ht="12.75">
      <c r="E980" s="4"/>
      <c r="S980" s="58"/>
      <c r="T980" s="66"/>
    </row>
    <row r="981" spans="5:20" ht="12.75">
      <c r="E981" s="4"/>
      <c r="S981" s="58"/>
      <c r="T981" s="66"/>
    </row>
    <row r="982" spans="5:20" ht="12.75">
      <c r="E982" s="4"/>
      <c r="S982" s="58"/>
      <c r="T982" s="66"/>
    </row>
    <row r="983" spans="5:20" ht="12.75">
      <c r="E983" s="4"/>
      <c r="S983" s="58"/>
      <c r="T983" s="66"/>
    </row>
    <row r="984" spans="5:20" ht="12.75">
      <c r="E984" s="4"/>
      <c r="S984" s="58"/>
      <c r="T984" s="66"/>
    </row>
    <row r="985" spans="5:20" ht="12.75">
      <c r="E985" s="4"/>
      <c r="S985" s="58"/>
      <c r="T985" s="66"/>
    </row>
    <row r="986" spans="5:20" ht="12.75">
      <c r="E986" s="4"/>
      <c r="S986" s="58"/>
      <c r="T986" s="66"/>
    </row>
    <row r="987" spans="5:20" ht="12.75">
      <c r="E987" s="4"/>
      <c r="S987" s="58"/>
      <c r="T987" s="66"/>
    </row>
    <row r="988" spans="5:20" ht="12.75">
      <c r="E988" s="4"/>
      <c r="S988" s="58"/>
      <c r="T988" s="66"/>
    </row>
    <row r="989" spans="5:20" ht="12.75">
      <c r="E989" s="4"/>
      <c r="S989" s="58"/>
      <c r="T989" s="66"/>
    </row>
    <row r="990" spans="5:20" ht="12.75">
      <c r="E990" s="4"/>
      <c r="S990" s="58"/>
      <c r="T990" s="66"/>
    </row>
    <row r="991" spans="5:20" ht="12.75">
      <c r="E991" s="4"/>
      <c r="S991" s="58"/>
      <c r="T991" s="66"/>
    </row>
    <row r="992" spans="5:20" ht="12.75">
      <c r="E992" s="4"/>
      <c r="S992" s="58"/>
      <c r="T992" s="66"/>
    </row>
    <row r="993" spans="5:20" ht="12.75">
      <c r="E993" s="4"/>
      <c r="S993" s="58"/>
      <c r="T993" s="66"/>
    </row>
    <row r="994" spans="5:20" ht="12.75">
      <c r="E994" s="4"/>
      <c r="S994" s="58"/>
      <c r="T994" s="66"/>
    </row>
    <row r="995" spans="5:20" ht="12.75">
      <c r="E995" s="4"/>
      <c r="S995" s="58"/>
      <c r="T995" s="66"/>
    </row>
    <row r="996" spans="5:20" ht="12.75">
      <c r="E996" s="4"/>
      <c r="S996" s="58"/>
      <c r="T996" s="66"/>
    </row>
    <row r="997" spans="5:20" ht="12.75">
      <c r="E997" s="4"/>
      <c r="T997" s="66"/>
    </row>
    <row r="998" spans="5:20" ht="12.75">
      <c r="E998" s="4"/>
      <c r="T998" s="66"/>
    </row>
    <row r="999" spans="5:20" ht="12.75">
      <c r="E999" s="4"/>
      <c r="T999" s="66"/>
    </row>
    <row r="1000" spans="5:20" ht="12.75">
      <c r="E1000" s="4"/>
      <c r="T1000" s="66"/>
    </row>
    <row r="1001" spans="5:20" ht="12.75">
      <c r="E1001" s="4"/>
      <c r="T1001" s="66"/>
    </row>
    <row r="1002" spans="5:20" ht="12.75">
      <c r="E1002" s="4"/>
      <c r="T1002" s="66"/>
    </row>
    <row r="1003" spans="5:20" ht="12.75">
      <c r="E1003" s="4"/>
      <c r="T1003" s="66"/>
    </row>
    <row r="1004" ht="12.75">
      <c r="T1004" s="66"/>
    </row>
    <row r="1005" ht="12.75">
      <c r="T1005" s="66"/>
    </row>
    <row r="1006" ht="12.75">
      <c r="T1006" s="66"/>
    </row>
    <row r="1007" ht="12.75">
      <c r="T1007" s="66"/>
    </row>
  </sheetData>
  <sheetProtection password="CE28" sheet="1" objects="1" scenarios="1"/>
  <conditionalFormatting sqref="S1:W6 Y1:Y6">
    <cfRule type="cellIs" priority="1" dxfId="1" operator="equal" stopIfTrue="1">
      <formula>"posible"</formula>
    </cfRule>
  </conditionalFormatting>
  <dataValidations count="52">
    <dataValidation type="custom" allowBlank="1" showErrorMessage="1" promptTitle="DNI, NIE o Pasaporte" prompt="Introduzca el dato sin puntos, comas, guiones, barras de división o espacios." error="Si introduce el DNI, el formato debe ser 12345678A" sqref="G9:G107">
      <formula1>OR(F9="NIE",F9="Pasaporte",F9="Sin DNI",AND(ISNUMBER(VALUE(MID(G9,1,8))),NOT(ISNUMBER(VALUE(RIGHT(G9)))),LEN(G9)=9,ISERROR(FIND(".",G9,1))))</formula1>
    </dataValidation>
    <dataValidation type="custom" allowBlank="1" showInputMessage="1" showErrorMessage="1" promptTitle="DNI, NIE o Pasaporte" prompt="Introduzca el dato sin puntos, comas, guiones, barras de división o espacios." error="Si introduce el DNI, el formato debe ser 12345678A" sqref="G8">
      <formula1>OR(F8="NIE",F8="Pasaporte",F8="Sin DNI",AND(ISNUMBER(VALUE(MID(G8,1,8))),NOT(ISNUMBER(VALUE(RIGHT(G8)))),LEN(G8)=9,ISERROR(FIND(".",G8,1))))</formula1>
    </dataValidation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R9:R107">
      <formula1>$T9</formula1>
      <formula2>$U9</formula2>
    </dataValidation>
    <dataValidation type="date" allowBlank="1" showInputMessage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R8">
      <formula1>$T8</formula1>
      <formula2>$U8</formula2>
    </dataValidation>
    <dataValidation type="list" allowBlank="1" showInputMessage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Q8">
      <formula1>OFFSET($Q$117,VLOOKUP($P8,$P$178:$R$181,2,FALSE),0,VLOOKUP($P8,$P$178:$R$181,3,FALSE)-VLOOKUP($P8,$P$178:$R$181,2,FALSE)+1,1)</formula1>
    </dataValidation>
    <dataValidation type="list" allowBlank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Q9:Q107">
      <formula1>OFFSET($Q$117,VLOOKUP($P9,$P$178:$R$181,2,FALSE),0,VLOOKUP($P9,$P$178:$R$181,3,FALSE)-VLOOKUP($P9,$P$178:$R$181,2,FALSE)+1,1)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08">
      <formula1>$E$27:$E$37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05:L207 L209">
      <formula1>$E$22:$E$34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11">
      <formula1>$E$28:$E$37</formula1>
    </dataValidation>
    <dataValidation type="list" allowBlank="1" showInputMessage="1" showErrorMessage="1" promptTitle="Provincia" prompt="Seleccione un valor de la lista" errorTitle="F.E.D.O." error="Valor erróneo. Seleccione un valor de la lista" sqref="K205:K207">
      <formula1>$C$22:$C$37</formula1>
    </dataValidation>
    <dataValidation type="list" allowBlank="1" showInputMessage="1" showErrorMessage="1" promptTitle="Provincia" prompt="Seleccione un valor de la lista" errorTitle="F.E.D.O." error="Valor erróneo. Seleccione un valor de la lista" sqref="K211">
      <formula1>$C$28:$C$37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15">
      <formula1>$A$28:$A$34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08:H209">
      <formula1>$A$22:$A$30</formula1>
    </dataValidation>
    <dataValidation allowBlank="1" showErrorMessage="1" promptTitle="Total licencias inscritas" prompt="Da el número de personas inscritas" sqref="H108"/>
    <dataValidation allowBlank="1" showErrorMessage="1" promptTitle="Total importe" prompt="Total importe licencias" sqref="V108:V109 W108 Y108"/>
    <dataValidation allowBlank="1" showInputMessage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W8"/>
    <dataValidation allowBlank="1" showInputMessage="1" showErrorMessage="1" promptTitle="Importe                  ." prompt="Valor autointroducido." sqref="V8:V107"/>
    <dataValidation allowBlank="1" promptTitle="Comprobación F.Nac y Categoría" prompt="Valor autointroducido" sqref="S8:S107"/>
    <dataValidation allowBlank="1" showInputMessage="1" showErrorMessage="1" promptTitle="Fecha inicial de dicha categoría" prompt="Valor autointroducido" sqref="T8:U8"/>
    <dataValidation allowBlank="1" showErrorMessage="1" promptTitle="Fecha inicial de dicha categoría" prompt="Valor autointroducido" sqref="T9:U107"/>
    <dataValidation allowBlank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W9:W107"/>
    <dataValidation allowBlank="1" showErrorMessage="1" promptTitle="Número total de licencias" prompt="Cuenta el total personas inscritas" sqref="M108:O109 I108:K108 H109:J109"/>
    <dataValidation allowBlank="1" showInputMessage="1" showErrorMessage="1" promptTitle="Nombre" prompt="Introduzca los datos en mayúsculas. Ejemplo: MARIO" sqref="B8"/>
    <dataValidation allowBlank="1" showInputMessage="1" showErrorMessage="1" promptTitle="Apellido 2" prompt="Introduzca los datos en mayúsculas. Ejemplo: PÉREZ" sqref="D8"/>
    <dataValidation allowBlank="1" showInputMessage="1" showErrorMessage="1" promptTitle="Apellido 1" prompt="Introduzca los datos en mayúsculas. Ejemplo: GONZÁLEZ" sqref="C8"/>
    <dataValidation allowBlank="1" showErrorMessage="1" promptTitle="Nombre" prompt="Introduzca los datos en mayúsculas. Ejemplo: MARIO" sqref="B9:B107"/>
    <dataValidation allowBlank="1" showErrorMessage="1" promptTitle="Apellido 1" prompt="Introduzca los datos en mayúsculas. Ejemplo: GONZÁLEZ" sqref="C9:C107"/>
    <dataValidation allowBlank="1" showErrorMessage="1" promptTitle="Apellido 2" prompt="Introduzca los datos en mayúsculas. Ejemplo: PÉREZ" sqref="D9:D107"/>
    <dataValidation type="list" allowBlank="1" showInputMessage="1" showErrorMessage="1" promptTitle="Documento de Identificación" prompt="DNI: nacionales&#10;NIE: extranjeros resid. en España&#10;Pasaporte: extranjeros&#10;Sin DNI: menores españoles&#10;&#10;En caso de no tener este dato, dejar la siguiente casilla en blanco." errorTitle="F.E.D.O." error="Seleccione un valor de la lista" sqref="F8">
      <formula1>$F$118:$F$121</formula1>
    </dataValidation>
    <dataValidation type="list" allowBlank="1" showErrorMessage="1" promptTitle="Documento de Identificación" prompt="DNI: nacionales&#10;NIE: extranjeros resid. en España&#10;Pasaporte: extranjeros&#10;&#10;En caso de no tener este dato, dejar la siguiente casilla en blanco." errorTitle="F.E.D.O." error="Seleccione un valor de la lista" sqref="F9:F107">
      <formula1>$F$118:$F$121</formula1>
    </dataValidation>
    <dataValidation type="list" allowBlank="1" showInputMessage="1" showErrorMessage="1" promptTitle="Sexo" prompt="H=Hombre&#10;M=Mujer" errorTitle="F.E.D.O." error="Ha introducido un valor que no existe. Seleccione uno de la lista." sqref="E8">
      <formula1>$E$118:$E$119</formula1>
    </dataValidation>
    <dataValidation allowBlank="1" showInputMessage="1" showErrorMessage="1" promptTitle="Código Club" prompt="Valor autointroducido" errorTitle="Club" error="Seleccione un valor de la lista." sqref="I8"/>
    <dataValidation allowBlank="1" showInputMessage="1" showErrorMessage="1" promptTitle="Federación" prompt="Valor autointroducido" errorTitle="Club" error="Seleccione un valor de la lista." sqref="J8"/>
    <dataValidation allowBlank="1" showInputMessage="1" showErrorMessage="1" promptTitle="Provincia" prompt="Valor autointroducido" errorTitle="Club" error="Seleccione un valor de la lista." sqref="K8"/>
    <dataValidation allowBlank="1" showInputMessage="1" showErrorMessage="1" promptTitle="Comunidad" prompt="Valor autointroducido" errorTitle="Club" error="Seleccione un valor de la lista." sqref="L8"/>
    <dataValidation allowBlank="1" showErrorMessage="1" promptTitle="Federación" prompt="Valor autointroducido" errorTitle="Club" error="Seleccione un valor de la lista." sqref="J9:J107"/>
    <dataValidation allowBlank="1" showErrorMessage="1" promptTitle="Provincia" prompt="Valor autointroducido" errorTitle="Club" error="Seleccione un valor de la lista." sqref="K9:K107"/>
    <dataValidation allowBlank="1" showErrorMessage="1" promptTitle="Comunidad" prompt="Valor autointroducido" errorTitle="Club" error="Seleccione un valor de la lista." sqref="L9:L107"/>
    <dataValidation type="list" allowBlank="1" showInputMessage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N8 N14 N12 N10">
      <formula1>$N$118:$N$119</formula1>
    </dataValidation>
    <dataValidation allowBlank="1" showInputMessage="1" showErrorMessage="1" promptTitle="Carrera" prompt="Introduzca un nombre breve para identificar la carrera." errorTitle="Club" error="Seleccione un valor de la lista." sqref="M8"/>
    <dataValidation allowBlank="1" showErrorMessage="1" promptTitle="Carrera" prompt="Introduzca un nombre breve para identificar la carrera." errorTitle="Club" error="Seleccione un valor de la lista." sqref="M9:M107"/>
    <dataValidation allowBlank="1" showInputMessage="1" showErrorMessage="1" promptTitle="Fecha inicio carrera" prompt="Fecha del 1er día de la carrera" errorTitle="Club" error="Seleccione un valor de la lista." sqref="O8"/>
    <dataValidation allowBlank="1" showErrorMessage="1" promptTitle="Fecha inicio carrera" prompt="Fecha del 1er día de la carrera" errorTitle="Club" error="Seleccione un valor de la lista." sqref="O9:O107"/>
    <dataValidation type="list" allowBlank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N9 N15:N107 N13 N11">
      <formula1>$N$118:$N$119</formula1>
    </dataValidation>
    <dataValidation allowBlank="1" showErrorMessage="1" promptTitle="Código Club" prompt="Valor autointroducido" errorTitle="Club" error="Seleccione un valor de la lista." sqref="I9:I107"/>
    <dataValidation type="list" allowBlank="1" showErrorMessage="1" promptTitle="Sexo" prompt="H=Hombre&#10;M=Mujer" errorTitle="F.E.D.O." error="Ha introducido un valor que no existe. Seleccione uno de la lista." sqref="E9:E107">
      <formula1>$E$118:$E$119</formula1>
    </dataValidation>
    <dataValidation type="list" allowBlank="1" showInputMessage="1" showErrorMessage="1" promptTitle="Tipo" prompt="Seleccione un valor de la lista.&#10;&#10;Vea las Tablas de TIPOS y CATEGORIAS en la hoja de Instrucciones." errorTitle="F.E.D.O." error="Ha introducido una TIPO que no existe. Seleccione una de la lista." sqref="P8">
      <formula1>$P$178:$P$181</formula1>
    </dataValidation>
    <dataValidation type="list" allowBlank="1" showErrorMessage="1" promptTitle="Tipo" prompt="Seleccione un valor de la lista.&#10;&#10;Vea las Tablas de TIPOS y CATEGORIAS en la hoja de Instrucciones." errorTitle="F.E.D.O." error="Ha introducido una TIPO que no existe. Seleccione una de la lista." sqref="P9:P107">
      <formula1>$P$178:$P$181</formula1>
    </dataValidation>
    <dataValidation type="list" allowBlank="1" showInputMessage="1" showErrorMessage="1" promptTitle="Club Organizador" prompt="Para CLUBES YA EXISTENTES: seleccione un valor de la lista.Si no esta en la lista selecciones CLUB NUEVO." errorTitle="Club" error="Seleccione un valor de la lista." sqref="H8">
      <formula1>$H$118:$H$248</formula1>
    </dataValidation>
    <dataValidation type="list" allowBlank="1" showInputMessage="1" showErrorMessage="1" promptTitle="PROTECCIÓN DE DATOS  " prompt="Los federados declaran conocer la existencia de un fichero de la Federación ESpañola de Orientación ubicado en su sede social (Pabellon Alhóndiga-Sector III) Cra. Leganés - Getafe km 10 28905 Getafe (Madrid) con sus datos de carácter personal.&#10;&#10;" sqref="Y8">
      <formula1>$Y$118:$Y$119</formula1>
    </dataValidation>
    <dataValidation type="list" allowBlank="1" showErrorMessage="1" promptTitle="PROTECCIÓN DE DATOS  " prompt="Los federados declaran conocer la existencia de un fichero de la Federación ESpañola de Orientación ubicado en su sede social (Pabellon Alhóndiga-Sector III) Cra. Leganés - Getafe km 10 28905 Getafe (Madrid) con sus datos de carácter personal.&#10;&#10;" sqref="Y9:Y107">
      <formula1>$Y$118:$Y$119</formula1>
    </dataValidation>
    <dataValidation type="list" allowBlank="1" showErrorMessage="1" promptTitle="Club Organizador" prompt="Para CLUBES YA EXISTENTES: seleccione un valor de la lista.Si no esta en la lista selecciones CLUB NUEVO." errorTitle="Club" error="Seleccione un valor de la lista." sqref="H9:H107">
      <formula1>$H$118:$H$248</formula1>
    </dataValidation>
  </dataValidations>
  <printOptions/>
  <pageMargins left="0.71" right="0.65" top="0.5905511811023623" bottom="0.5905511811023623" header="0" footer="0"/>
  <pageSetup horizontalDpi="600" verticalDpi="600" orientation="landscape" pageOrder="overThenDown" paperSize="9" r:id="rId3"/>
  <headerFooter alignWithMargins="0">
    <oddFooter>&amp;L&amp;F / &amp;A&amp;C&amp;P/&amp;N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Zeros="0" zoomScalePageLayoutView="0" workbookViewId="0" topLeftCell="A4">
      <selection activeCell="G13" sqref="G13"/>
    </sheetView>
  </sheetViews>
  <sheetFormatPr defaultColWidth="11.421875" defaultRowHeight="12"/>
  <cols>
    <col min="1" max="1" width="8.8515625" style="6" customWidth="1"/>
    <col min="2" max="2" width="19.7109375" style="6" customWidth="1"/>
    <col min="3" max="3" width="14.8515625" style="6" customWidth="1"/>
    <col min="4" max="4" width="15.140625" style="0" customWidth="1"/>
    <col min="5" max="5" width="15.421875" style="0" hidden="1" customWidth="1"/>
  </cols>
  <sheetData>
    <row r="1" spans="1:9" s="12" customFormat="1" ht="12">
      <c r="A1" s="9"/>
      <c r="B1" s="9"/>
      <c r="C1" s="18"/>
      <c r="D1" s="10"/>
      <c r="E1" s="11"/>
      <c r="F1" s="11"/>
      <c r="H1" s="13"/>
      <c r="I1" s="13"/>
    </row>
    <row r="2" spans="1:9" s="12" customFormat="1" ht="18">
      <c r="A2" s="16" t="s">
        <v>161</v>
      </c>
      <c r="B2" s="9"/>
      <c r="C2" s="18"/>
      <c r="D2" s="10"/>
      <c r="E2" s="11"/>
      <c r="F2" s="11"/>
      <c r="H2" s="13"/>
      <c r="I2" s="13"/>
    </row>
    <row r="3" spans="1:9" s="12" customFormat="1" ht="14.25">
      <c r="A3" s="17"/>
      <c r="B3" s="9"/>
      <c r="C3" s="18"/>
      <c r="D3" s="10"/>
      <c r="E3" s="11"/>
      <c r="F3" s="11"/>
      <c r="H3" s="13"/>
      <c r="I3" s="13"/>
    </row>
    <row r="4" spans="1:9" s="12" customFormat="1" ht="11.25" customHeight="1">
      <c r="A4" s="9"/>
      <c r="B4" s="9"/>
      <c r="C4" s="18"/>
      <c r="D4" s="10"/>
      <c r="E4" s="11"/>
      <c r="F4" s="11"/>
      <c r="H4" s="13"/>
      <c r="I4" s="13"/>
    </row>
    <row r="5" spans="1:9" s="23" customFormat="1" ht="14.25">
      <c r="A5" s="19"/>
      <c r="B5" s="20"/>
      <c r="C5" s="21"/>
      <c r="D5" s="22"/>
      <c r="H5" s="24"/>
      <c r="I5" s="24"/>
    </row>
    <row r="6" spans="1:9" s="12" customFormat="1" ht="11.25" customHeight="1">
      <c r="A6" s="9"/>
      <c r="B6" s="9"/>
      <c r="C6" s="18"/>
      <c r="D6" s="10"/>
      <c r="E6" s="11"/>
      <c r="F6" s="11"/>
      <c r="H6" s="13"/>
      <c r="I6" s="13"/>
    </row>
    <row r="7" ht="12"/>
    <row r="8" ht="13.5" customHeight="1" thickBot="1"/>
    <row r="9" spans="2:5" s="25" customFormat="1" ht="12.75">
      <c r="B9" s="135"/>
      <c r="C9" s="136" t="s">
        <v>355</v>
      </c>
      <c r="D9" s="137" t="s">
        <v>322</v>
      </c>
      <c r="E9" s="26" t="s">
        <v>162</v>
      </c>
    </row>
    <row r="10" spans="2:5" ht="12">
      <c r="B10" s="81"/>
      <c r="C10" s="7"/>
      <c r="D10" s="82"/>
      <c r="E10" s="27"/>
    </row>
    <row r="11" spans="2:5" ht="12.75">
      <c r="B11" s="83" t="s">
        <v>356</v>
      </c>
      <c r="C11" s="139">
        <f>'LicenciasPrueba 2010'!$T$108</f>
        <v>0</v>
      </c>
      <c r="D11" s="140">
        <f>'LicenciasPrueba 2010'!$V$108</f>
        <v>0</v>
      </c>
      <c r="E11" s="28" t="e">
        <f>D11-#REF!</f>
        <v>#REF!</v>
      </c>
    </row>
    <row r="12" spans="2:5" ht="13.5" thickBot="1">
      <c r="B12" s="83"/>
      <c r="C12" s="8"/>
      <c r="D12" s="84"/>
      <c r="E12" s="29"/>
    </row>
    <row r="13" spans="2:5" ht="12.75">
      <c r="B13" s="135"/>
      <c r="C13" s="136"/>
      <c r="D13" s="138"/>
      <c r="E13" t="e">
        <f>SUM(E11:E11)</f>
        <v>#REF!</v>
      </c>
    </row>
  </sheetData>
  <sheetProtection password="CE28" sheet="1" objects="1" scenarios="1"/>
  <printOptions/>
  <pageMargins left="0.7874015748031497" right="0.7874015748031497" top="0.7874015748031497" bottom="0.7874015748031497" header="0" footer="0"/>
  <pageSetup horizontalDpi="600" verticalDpi="600" orientation="portrait" paperSize="9" r:id="rId2"/>
  <headerFooter alignWithMargins="0">
    <oddFooter>&amp;L&amp;F / 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Federacion Española Deportes de Orientacion</cp:lastModifiedBy>
  <cp:lastPrinted>2009-12-11T18:12:01Z</cp:lastPrinted>
  <dcterms:created xsi:type="dcterms:W3CDTF">2005-12-12T14:52:43Z</dcterms:created>
  <dcterms:modified xsi:type="dcterms:W3CDTF">2009-12-15T20:06:24Z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