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>
    <definedName name="totales" localSheetId="0">'Hoja1'!$A$15:$L$164</definedName>
  </definedNames>
  <calcPr fullCalcOnLoad="1"/>
</workbook>
</file>

<file path=xl/sharedStrings.xml><?xml version="1.0" encoding="utf-8"?>
<sst xmlns="http://schemas.openxmlformats.org/spreadsheetml/2006/main" count="1064" uniqueCount="309">
  <si>
    <t>Carmen Patiño Déniz</t>
  </si>
  <si>
    <t>TOLEDO-O Toledo</t>
  </si>
  <si>
    <t>Silvia Martín de los Ríos</t>
  </si>
  <si>
    <t>Joana Núñez Cánovas</t>
  </si>
  <si>
    <t>MONTE EL P Madrid</t>
  </si>
  <si>
    <t>Verónica González Sánchez</t>
  </si>
  <si>
    <t>CDP-O Valladolid</t>
  </si>
  <si>
    <t>GRIONS-GIR Girona</t>
  </si>
  <si>
    <t>COV Valladolid</t>
  </si>
  <si>
    <t>VILLENA-O Alicante</t>
  </si>
  <si>
    <t>TOTANA-O Murcia</t>
  </si>
  <si>
    <t>Violeta Feliciano Sanjuán</t>
  </si>
  <si>
    <t>COLIVENC Alicante</t>
  </si>
  <si>
    <t>MARTA LLORCA RODRIGUEZ</t>
  </si>
  <si>
    <t>Gema Arellano Del Verbo</t>
  </si>
  <si>
    <t>Ana Martín-Albo Rodríguez</t>
  </si>
  <si>
    <t>Maria Corcoles Parra</t>
  </si>
  <si>
    <t>Noemí Sánchez Saavedra</t>
  </si>
  <si>
    <t>COMA Málaga</t>
  </si>
  <si>
    <t>LORCA-O Murcia</t>
  </si>
  <si>
    <t>UEVIC Barcelona</t>
  </si>
  <si>
    <t>UPC Barcelona</t>
  </si>
  <si>
    <t>UNIVERSIDA Alicante</t>
  </si>
  <si>
    <t>CRON La Rioja</t>
  </si>
  <si>
    <t>OROS Barcelona</t>
  </si>
  <si>
    <t>CODAN EXTR Badajoz</t>
  </si>
  <si>
    <t>UPV-O Valencia</t>
  </si>
  <si>
    <t>FARRA-O Barcelona</t>
  </si>
  <si>
    <t>VELETA Granada</t>
  </si>
  <si>
    <t>COHU HUELVA</t>
  </si>
  <si>
    <t>NAVALCAN-O Toledo</t>
  </si>
  <si>
    <t>VALENCIA-O Valencia</t>
  </si>
  <si>
    <t>COC Barcelona</t>
  </si>
  <si>
    <t>IMPERDIBLE Madrid</t>
  </si>
  <si>
    <t>TJALVE Burgos</t>
  </si>
  <si>
    <t>XINOXANO Barcelona</t>
  </si>
  <si>
    <t>GOCAN Madrid</t>
  </si>
  <si>
    <t>BADALONA-O Barcelona</t>
  </si>
  <si>
    <t>SANT JOAN Alicante</t>
  </si>
  <si>
    <t>COBI Vizcaya</t>
  </si>
  <si>
    <t>Esther Gil i Brotons</t>
  </si>
  <si>
    <t>Alicia Gil Sánchez</t>
  </si>
  <si>
    <t>Ona Ràfols Perramon</t>
  </si>
  <si>
    <t>Anna Serrallonga Arqués</t>
  </si>
  <si>
    <t>Carla Guillen Escribà</t>
  </si>
  <si>
    <t>Elena Espeso Gayte</t>
  </si>
  <si>
    <t>Aurora Baena Albert</t>
  </si>
  <si>
    <t>Esmeralda Ruiz Alonso</t>
  </si>
  <si>
    <t>ALABARDA-O Madrid</t>
  </si>
  <si>
    <t>Berta Meseguer Flaqué</t>
  </si>
  <si>
    <t>Uxue Fraile Azpeitia</t>
  </si>
  <si>
    <t>IMOS Guipúzcoa</t>
  </si>
  <si>
    <t>Vanessa Bataller Cervero</t>
  </si>
  <si>
    <t>PEÑA GUARA Huesca</t>
  </si>
  <si>
    <t>Betlem Polo Bardés</t>
  </si>
  <si>
    <t>Belén Megías Nogales</t>
  </si>
  <si>
    <t>Esther Arias Enero</t>
  </si>
  <si>
    <t>Ingrid Padrós Rombouts</t>
  </si>
  <si>
    <t>Isabel Sanjuán Tabuenca</t>
  </si>
  <si>
    <t>Asier Simón Mendíbil</t>
  </si>
  <si>
    <t>COAraba Álava</t>
  </si>
  <si>
    <t>Eduardo Gil Marcos</t>
  </si>
  <si>
    <t>Fernando Ayelo Sánchez</t>
  </si>
  <si>
    <t>Pedro Morales Ruiz</t>
  </si>
  <si>
    <t>POSEIDÓN Sevilla</t>
  </si>
  <si>
    <t>Luis Sánchez Serrano</t>
  </si>
  <si>
    <t>Manuel Soriano Ramal</t>
  </si>
  <si>
    <t>Carlos Vera Guerrero</t>
  </si>
  <si>
    <t>Enric Dedeu Civit</t>
  </si>
  <si>
    <t>Sergio Mérida Sanchís</t>
  </si>
  <si>
    <t>Lluís Vidal Buxeda</t>
  </si>
  <si>
    <t>Rubèn Méndez Forniès</t>
  </si>
  <si>
    <t>Pau Acedo Casellas</t>
  </si>
  <si>
    <t>David Trunas Villalobos</t>
  </si>
  <si>
    <t>Javier Ruiz De La Herrán</t>
  </si>
  <si>
    <t>Antonio Martínez Pérez</t>
  </si>
  <si>
    <t>Andreu Blanes Reig</t>
  </si>
  <si>
    <t>Luis Nogueira de la Muela</t>
  </si>
  <si>
    <t>Juan Manuel Mérida Sanchí</t>
  </si>
  <si>
    <t>Ricardo García Dengra</t>
  </si>
  <si>
    <t>Marc Serrallonga Arqués</t>
  </si>
  <si>
    <t>Pol Ràfols Perramon</t>
  </si>
  <si>
    <t>Marçal Serrallonga Amigó</t>
  </si>
  <si>
    <t>Jaime Martín de los Ríos</t>
  </si>
  <si>
    <t>Manuel Jurado Alonso</t>
  </si>
  <si>
    <t>Oscar Vila Sempere</t>
  </si>
  <si>
    <t>Iván Ramal Barea</t>
  </si>
  <si>
    <t>Roger Solé Llobet</t>
  </si>
  <si>
    <t>Pablo Vaca Martín</t>
  </si>
  <si>
    <t>FUNDI-O Cádiz</t>
  </si>
  <si>
    <t>Gerard Serrallonga Amigó</t>
  </si>
  <si>
    <t>Aleix Serrallonga Fustier</t>
  </si>
  <si>
    <t>Jorge Martínez Úbeda</t>
  </si>
  <si>
    <t>Juan Pedro Martínez Torro</t>
  </si>
  <si>
    <t>Daniel Martín de los Ríos</t>
  </si>
  <si>
    <t>ADYRON Madrid</t>
  </si>
  <si>
    <t>Roger Casal Fernández</t>
  </si>
  <si>
    <t>Néstor Rico Mira</t>
  </si>
  <si>
    <t>Biel Ràfols Perramon</t>
  </si>
  <si>
    <t>Raúl Ferra Murcia</t>
  </si>
  <si>
    <t>Daniel Portal Gordillo</t>
  </si>
  <si>
    <t>Alfonso Bustillo Ruiz</t>
  </si>
  <si>
    <t>Ismael Jiménez Jiménez</t>
  </si>
  <si>
    <t>Raúl Martín Gómez</t>
  </si>
  <si>
    <t>José Francisco Navarro Ga</t>
  </si>
  <si>
    <t>Fco. Manuel Navarro Cutil</t>
  </si>
  <si>
    <t>Eduard García González</t>
  </si>
  <si>
    <t>Juan Francisco Sánchez Sá</t>
  </si>
  <si>
    <t>Urtzi Iglesias Mota</t>
  </si>
  <si>
    <t>Fernando Soriano Rubio</t>
  </si>
  <si>
    <t>Héctor Nebot Molmeneu</t>
  </si>
  <si>
    <t>Daniel Davi Recasens</t>
  </si>
  <si>
    <t>Hugo Sánchez Velasco</t>
  </si>
  <si>
    <t>Benet Totusaus Gargallo</t>
  </si>
  <si>
    <t>Vicente Pascual Cases Lóp</t>
  </si>
  <si>
    <t>José Luis Juan Casillas</t>
  </si>
  <si>
    <t>Miguel Ángel Rivero Pérez</t>
  </si>
  <si>
    <t>Enric Regidor Perona</t>
  </si>
  <si>
    <t>Jesús Nieto Calvo</t>
  </si>
  <si>
    <t>Eusebio Garnacho González</t>
  </si>
  <si>
    <t>Lluís Bedós Bonaterra</t>
  </si>
  <si>
    <t>Alfredo Renzullo Marfil</t>
  </si>
  <si>
    <t>Alex Tello Lacal</t>
  </si>
  <si>
    <t>Sabin Ormaza Atxa</t>
  </si>
  <si>
    <t>Este Baremo se irá actualizando tras cada una de las pruebas "criterio de selección"</t>
  </si>
  <si>
    <t>D16</t>
  </si>
  <si>
    <t>compiten en D18A</t>
  </si>
  <si>
    <t>RANK</t>
  </si>
  <si>
    <t>SUBE?</t>
  </si>
  <si>
    <t>AÑO</t>
  </si>
  <si>
    <t>NOMBRE</t>
  </si>
  <si>
    <t>CLUB</t>
  </si>
  <si>
    <t>TIEMPO</t>
  </si>
  <si>
    <t>PUNTOS</t>
  </si>
  <si>
    <t xml:space="preserve">     BAREMO ACCESO A EQUIPOS NACIONALES 2009</t>
  </si>
  <si>
    <t>Baremo ordenado por los puntos totales y por categorías</t>
  </si>
  <si>
    <t>Maria Del Henar Cuéllar Álvarez</t>
  </si>
  <si>
    <t xml:space="preserve">       C. B. 1 (102)</t>
  </si>
  <si>
    <t xml:space="preserve">     C. B. 2 (102)</t>
  </si>
  <si>
    <t>ACUMULADO</t>
  </si>
  <si>
    <t>SE 1 (102)</t>
  </si>
  <si>
    <t>SE 2 (102)</t>
  </si>
  <si>
    <t>D18</t>
  </si>
  <si>
    <t>DE</t>
  </si>
  <si>
    <t>D20</t>
  </si>
  <si>
    <t>H16</t>
  </si>
  <si>
    <t>H18</t>
  </si>
  <si>
    <t>HE</t>
  </si>
  <si>
    <t>H20</t>
  </si>
  <si>
    <t>compiten en D20A</t>
  </si>
  <si>
    <t>compiten en H18A</t>
  </si>
  <si>
    <t>compiten en H20A</t>
  </si>
  <si>
    <t>Sandra Turrado Vega</t>
  </si>
  <si>
    <t>ALCON</t>
  </si>
  <si>
    <t>Marina García castro</t>
  </si>
  <si>
    <t>Amanda Pons Pérez</t>
  </si>
  <si>
    <t>ERROR</t>
  </si>
  <si>
    <t>IMPERDIBLE</t>
  </si>
  <si>
    <t>Inmaculada Escalante Rodríguez</t>
  </si>
  <si>
    <t>Mónica Jiménez Jiménez</t>
  </si>
  <si>
    <t>Annabel Fernández Valledor</t>
  </si>
  <si>
    <t>Eva Garrido Hens</t>
  </si>
  <si>
    <t>MANZANARES, Cuidad Real</t>
  </si>
  <si>
    <t>Álvaro Corral Suárez</t>
  </si>
  <si>
    <t>Sergio Peña Pérez</t>
  </si>
  <si>
    <t>Diego Rodríguez Corrochano</t>
  </si>
  <si>
    <t>Miquel Rodríguez Montfulleda</t>
  </si>
  <si>
    <t>Miguel Ángel Martín García</t>
  </si>
  <si>
    <t>CC 1 (102)</t>
  </si>
  <si>
    <t>CC 2 (102)</t>
  </si>
  <si>
    <t>Manuel Alcázar Fernández</t>
  </si>
  <si>
    <t>Nabil Abderrahmán Elena</t>
  </si>
  <si>
    <t xml:space="preserve">   Curso Navidad (104)</t>
  </si>
  <si>
    <t>Marçal Serrallonga Amigo</t>
  </si>
  <si>
    <t>Javier Ruiz de la Herran Pidal</t>
  </si>
  <si>
    <t>Juan Manuel Mérida Sanchís</t>
  </si>
  <si>
    <t xml:space="preserve">VILLENA-O </t>
  </si>
  <si>
    <t>Emili Selles i Seguí</t>
  </si>
  <si>
    <t>Santiago Jiménez Molina</t>
  </si>
  <si>
    <t>Silvia Novoa Barbosa</t>
  </si>
  <si>
    <t>BO Badalona</t>
  </si>
  <si>
    <t xml:space="preserve">       C. B. 1 (104)</t>
  </si>
  <si>
    <t>SE 2 (104)</t>
  </si>
  <si>
    <t>POM-PT (104)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</si>
  <si>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</si>
  <si>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</si>
  <si>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</si>
  <si>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</si>
  <si>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</si>
  <si>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</si>
  <si>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</si>
  <si>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</si>
  <si>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</si>
  <si>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</si>
  <si>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</si>
  <si>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</si>
  <si>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</si>
  <si>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</si>
  <si>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</si>
  <si>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</si>
  <si>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</si>
  <si>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</si>
  <si>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</si>
  <si>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</si>
  <si>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</si>
  <si>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</si>
  <si>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</si>
  <si>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</si>
  <si>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</si>
  <si>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</si>
  <si>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</si>
  <si>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</si>
  <si>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</si>
  <si>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</si>
  <si>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</si>
  <si>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</si>
  <si>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</si>
  <si>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</si>
  <si>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</si>
  <si>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</si>
  <si>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</si>
  <si>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</si>
  <si>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</si>
  <si>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</si>
  <si>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</si>
  <si>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</si>
  <si>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</si>
  <si>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</si>
  <si>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</si>
  <si>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</si>
  <si>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</si>
  <si>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</si>
  <si>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</si>
  <si>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</si>
  <si>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30º</t>
  </si>
  <si>
    <t>31º</t>
  </si>
  <si>
    <t>32º</t>
  </si>
  <si>
    <t>35º</t>
  </si>
  <si>
    <t>37º</t>
  </si>
  <si>
    <t>38º</t>
  </si>
  <si>
    <t>39º</t>
  </si>
  <si>
    <t>40º</t>
  </si>
  <si>
    <t>41º</t>
  </si>
  <si>
    <t>42º</t>
  </si>
  <si>
    <t>43º</t>
  </si>
  <si>
    <t>Si detectas algún error, notifícalo lo antes posible a juananlopezp@terra.es</t>
  </si>
  <si>
    <t>JUNIOR</t>
  </si>
  <si>
    <t>MK 1 (102)</t>
  </si>
  <si>
    <t>MK 2 (102)</t>
  </si>
  <si>
    <t>Rubén Pérez Pérez</t>
  </si>
  <si>
    <t>RIOJA-O La Rioja</t>
  </si>
  <si>
    <t>Manuel I. de Paz Álvarez</t>
  </si>
  <si>
    <t>ALCON- León</t>
  </si>
  <si>
    <t>error</t>
  </si>
  <si>
    <t xml:space="preserve">COBI Vizcaya              </t>
  </si>
  <si>
    <t>WRE BIZK1 (102)</t>
  </si>
  <si>
    <t>WRE BIZK2 (102)</t>
  </si>
  <si>
    <t>Mª Dolores Bascón Osuna</t>
  </si>
  <si>
    <t>WRE BIZK MED (102)</t>
  </si>
  <si>
    <t>WRE BIZK LAR (104)</t>
  </si>
  <si>
    <t>Lluis Ferrer Ferrer</t>
  </si>
  <si>
    <t>=</t>
  </si>
  <si>
    <t>sube1</t>
  </si>
  <si>
    <t>baja1</t>
  </si>
  <si>
    <t>sube2</t>
  </si>
  <si>
    <t>sube5</t>
  </si>
  <si>
    <t>baja2</t>
  </si>
  <si>
    <t>vacío</t>
  </si>
  <si>
    <t>x</t>
  </si>
  <si>
    <t>sube4</t>
  </si>
  <si>
    <t>baja4</t>
  </si>
  <si>
    <t>sube7</t>
  </si>
  <si>
    <t>sube3</t>
  </si>
  <si>
    <t>baja5</t>
  </si>
  <si>
    <t>sube6</t>
  </si>
  <si>
    <t>baja3</t>
  </si>
  <si>
    <t>sube8</t>
  </si>
  <si>
    <t>sube11</t>
  </si>
  <si>
    <t>sube10</t>
  </si>
  <si>
    <t>sube9</t>
  </si>
  <si>
    <t>sube20</t>
  </si>
  <si>
    <t>baja9</t>
  </si>
  <si>
    <t>En el baremo de H y D Élite se han incluido algunos deportistas de categ inferiores por su participación en carreras de "Ranking Objetivo" senior.</t>
  </si>
  <si>
    <t>CEO SPR (106)</t>
  </si>
  <si>
    <t>CEO LAR (106)</t>
  </si>
  <si>
    <t>CEO MED (106)</t>
  </si>
  <si>
    <t>CEO SPR (104)</t>
  </si>
  <si>
    <t>D14</t>
  </si>
  <si>
    <t>SPR BIZK (invalidada)</t>
  </si>
  <si>
    <t>En el resto de categorías se contabilizan los 8 mejores resultados.</t>
  </si>
  <si>
    <t>Los deportistas que han corrido en categ diferentes a su edad en el CEO recibirán un coeficiente igual a su media en cada carrera (destacado en color rojo).</t>
  </si>
  <si>
    <t>En Costa Blanca no corrieron la misma carrera "Media" los HD20 y los HD-E</t>
  </si>
  <si>
    <t>sube16</t>
  </si>
  <si>
    <t>sube17</t>
  </si>
  <si>
    <t>28º</t>
  </si>
  <si>
    <t>29º</t>
  </si>
  <si>
    <t>33º</t>
  </si>
  <si>
    <t>34º</t>
  </si>
  <si>
    <t>36º</t>
  </si>
  <si>
    <r>
      <t xml:space="preserve">Ranking de acceso a equipos nacionales ABSOLUTO, JUNIOR, SUB18 Y SUB16 - </t>
    </r>
    <r>
      <rPr>
        <b/>
        <sz val="12"/>
        <rFont val="Arial"/>
        <family val="2"/>
      </rPr>
      <t xml:space="preserve">Este es sólo </t>
    </r>
    <r>
      <rPr>
        <b/>
        <u val="single"/>
        <sz val="12"/>
        <rFont val="Arial"/>
        <family val="2"/>
      </rPr>
      <t>uno de los criterios</t>
    </r>
    <r>
      <rPr>
        <b/>
        <sz val="12"/>
        <rFont val="Arial"/>
        <family val="2"/>
      </rPr>
      <t xml:space="preserve"> de selección</t>
    </r>
  </si>
  <si>
    <t>En élite no se evalúa la Sprint de Bizkaia (eliminada del baremo); se contabilizan los 7 mejores resultados.</t>
  </si>
  <si>
    <t>Marta Guijo</t>
  </si>
  <si>
    <t>Sara Asensi</t>
  </si>
  <si>
    <t>JUN</t>
  </si>
  <si>
    <t>SUMA</t>
  </si>
  <si>
    <t>4 MEJORES</t>
  </si>
  <si>
    <t>4MEJ</t>
  </si>
  <si>
    <t>PUEST</t>
  </si>
  <si>
    <t>44º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</si>
</sst>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h:mm:ss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1" xfId="0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1" xfId="0" applyFill="1" applyBorder="1" applyAlignment="1">
      <alignment horizontal="left"/>
    </xf>
    <xf numFmtId="21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21" fontId="9" fillId="33" borderId="18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2" fontId="8" fillId="33" borderId="16" xfId="0" applyNumberFormat="1" applyFont="1" applyFill="1" applyBorder="1" applyAlignment="1">
      <alignment horizontal="center"/>
    </xf>
    <xf numFmtId="2" fontId="9" fillId="33" borderId="18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1" fontId="3" fillId="0" borderId="13" xfId="0" applyNumberFormat="1" applyFont="1" applyBorder="1" applyAlignment="1">
      <alignment horizontal="center"/>
    </xf>
    <xf numFmtId="46" fontId="0" fillId="0" borderId="13" xfId="0" applyNumberFormat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46" fontId="3" fillId="0" borderId="13" xfId="0" applyNumberFormat="1" applyFont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0" fontId="0" fillId="0" borderId="13" xfId="0" applyFill="1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1" fontId="0" fillId="0" borderId="13" xfId="0" applyNumberFormat="1" applyFill="1" applyBorder="1" applyAlignment="1">
      <alignment horizontal="center"/>
    </xf>
    <xf numFmtId="21" fontId="3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1" fontId="9" fillId="33" borderId="25" xfId="0" applyNumberFormat="1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center"/>
    </xf>
    <xf numFmtId="21" fontId="9" fillId="33" borderId="15" xfId="0" applyNumberFormat="1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21" fontId="0" fillId="0" borderId="13" xfId="0" applyNumberFormat="1" applyFont="1" applyBorder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13" xfId="0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21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21" fontId="9" fillId="33" borderId="13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1" fontId="32" fillId="0" borderId="13" xfId="67" applyNumberFormat="1" applyBorder="1" applyAlignment="1">
      <alignment horizontal="center"/>
      <protection/>
    </xf>
    <xf numFmtId="0" fontId="32" fillId="0" borderId="13" xfId="68" applyBorder="1" applyAlignment="1">
      <alignment horizontal="center"/>
      <protection/>
    </xf>
    <xf numFmtId="46" fontId="32" fillId="0" borderId="13" xfId="68" applyNumberFormat="1" applyBorder="1" applyAlignment="1">
      <alignment horizontal="center"/>
      <protection/>
    </xf>
    <xf numFmtId="21" fontId="32" fillId="0" borderId="13" xfId="69" applyNumberFormat="1" applyBorder="1" applyAlignment="1">
      <alignment horizontal="center"/>
      <protection/>
    </xf>
    <xf numFmtId="46" fontId="32" fillId="0" borderId="13" xfId="69" applyNumberFormat="1" applyBorder="1" applyAlignment="1">
      <alignment horizontal="center"/>
      <protection/>
    </xf>
    <xf numFmtId="0" fontId="32" fillId="0" borderId="13" xfId="69" applyBorder="1" applyAlignment="1">
      <alignment horizontal="center"/>
      <protection/>
    </xf>
    <xf numFmtId="21" fontId="32" fillId="0" borderId="13" xfId="70" applyNumberFormat="1" applyBorder="1" applyAlignment="1">
      <alignment horizontal="center"/>
      <protection/>
    </xf>
    <xf numFmtId="46" fontId="32" fillId="0" borderId="13" xfId="70" applyNumberFormat="1" applyBorder="1" applyAlignment="1">
      <alignment horizontal="center"/>
      <protection/>
    </xf>
    <xf numFmtId="21" fontId="32" fillId="0" borderId="13" xfId="71" applyNumberFormat="1" applyBorder="1" applyAlignment="1">
      <alignment horizontal="center"/>
      <protection/>
    </xf>
    <xf numFmtId="46" fontId="32" fillId="0" borderId="13" xfId="73" applyNumberFormat="1" applyBorder="1" applyAlignment="1">
      <alignment horizontal="center"/>
      <protection/>
    </xf>
    <xf numFmtId="21" fontId="32" fillId="0" borderId="13" xfId="74" applyNumberFormat="1" applyBorder="1" applyAlignment="1">
      <alignment horizontal="center"/>
      <protection/>
    </xf>
    <xf numFmtId="46" fontId="32" fillId="0" borderId="13" xfId="74" applyNumberFormat="1" applyBorder="1" applyAlignment="1">
      <alignment horizontal="center"/>
      <protection/>
    </xf>
    <xf numFmtId="0" fontId="32" fillId="0" borderId="13" xfId="75" applyBorder="1" applyAlignment="1">
      <alignment horizontal="center"/>
      <protection/>
    </xf>
    <xf numFmtId="21" fontId="32" fillId="0" borderId="13" xfId="75" applyNumberFormat="1" applyBorder="1" applyAlignment="1">
      <alignment horizontal="center"/>
      <protection/>
    </xf>
    <xf numFmtId="21" fontId="32" fillId="0" borderId="13" xfId="76" applyNumberFormat="1" applyBorder="1" applyAlignment="1">
      <alignment horizontal="center"/>
      <protection/>
    </xf>
    <xf numFmtId="21" fontId="32" fillId="0" borderId="13" xfId="77" applyNumberFormat="1" applyBorder="1" applyAlignment="1">
      <alignment horizontal="center"/>
      <protection/>
    </xf>
    <xf numFmtId="172" fontId="32" fillId="0" borderId="13" xfId="77" applyNumberFormat="1" applyBorder="1" applyAlignment="1">
      <alignment horizontal="center"/>
      <protection/>
    </xf>
    <xf numFmtId="46" fontId="32" fillId="0" borderId="13" xfId="77" applyNumberFormat="1" applyBorder="1" applyAlignment="1">
      <alignment horizontal="center"/>
      <protection/>
    </xf>
    <xf numFmtId="21" fontId="32" fillId="0" borderId="13" xfId="78" applyNumberFormat="1" applyBorder="1" applyAlignment="1">
      <alignment horizontal="center"/>
      <protection/>
    </xf>
    <xf numFmtId="46" fontId="32" fillId="0" borderId="13" xfId="78" applyNumberFormat="1" applyBorder="1" applyAlignment="1">
      <alignment horizontal="center"/>
      <protection/>
    </xf>
    <xf numFmtId="0" fontId="32" fillId="0" borderId="13" xfId="79" applyBorder="1" applyAlignment="1">
      <alignment horizontal="center"/>
      <protection/>
    </xf>
    <xf numFmtId="46" fontId="32" fillId="0" borderId="13" xfId="79" applyNumberFormat="1" applyBorder="1" applyAlignment="1">
      <alignment horizontal="center"/>
      <protection/>
    </xf>
    <xf numFmtId="0" fontId="32" fillId="0" borderId="13" xfId="80" applyBorder="1" applyAlignment="1">
      <alignment horizontal="center"/>
      <protection/>
    </xf>
    <xf numFmtId="46" fontId="32" fillId="0" borderId="13" xfId="80" applyNumberFormat="1" applyBorder="1" applyAlignment="1">
      <alignment horizontal="center"/>
      <protection/>
    </xf>
    <xf numFmtId="172" fontId="32" fillId="0" borderId="13" xfId="81" applyNumberFormat="1" applyBorder="1" applyAlignment="1">
      <alignment horizontal="center"/>
      <protection/>
    </xf>
    <xf numFmtId="46" fontId="32" fillId="0" borderId="13" xfId="82" applyNumberFormat="1" applyBorder="1" applyAlignment="1">
      <alignment horizontal="center"/>
      <protection/>
    </xf>
    <xf numFmtId="21" fontId="32" fillId="0" borderId="13" xfId="84" applyNumberFormat="1" applyBorder="1" applyAlignment="1">
      <alignment horizontal="center"/>
      <protection/>
    </xf>
    <xf numFmtId="46" fontId="32" fillId="0" borderId="13" xfId="84" applyNumberFormat="1" applyBorder="1" applyAlignment="1">
      <alignment horizontal="center"/>
      <protection/>
    </xf>
    <xf numFmtId="21" fontId="32" fillId="0" borderId="13" xfId="85" applyNumberFormat="1" applyBorder="1" applyAlignment="1">
      <alignment horizontal="center"/>
      <protection/>
    </xf>
    <xf numFmtId="46" fontId="32" fillId="0" borderId="13" xfId="85" applyNumberFormat="1" applyBorder="1" applyAlignment="1">
      <alignment horizontal="center"/>
      <protection/>
    </xf>
    <xf numFmtId="46" fontId="32" fillId="0" borderId="13" xfId="86" applyNumberFormat="1" applyBorder="1" applyAlignment="1">
      <alignment horizontal="center"/>
      <protection/>
    </xf>
    <xf numFmtId="46" fontId="32" fillId="0" borderId="13" xfId="87" applyNumberFormat="1" applyBorder="1" applyAlignment="1">
      <alignment horizontal="center"/>
      <protection/>
    </xf>
    <xf numFmtId="21" fontId="32" fillId="0" borderId="13" xfId="88" applyNumberFormat="1" applyBorder="1" applyAlignment="1">
      <alignment horizontal="center"/>
      <protection/>
    </xf>
    <xf numFmtId="46" fontId="32" fillId="0" borderId="13" xfId="89" applyNumberFormat="1" applyBorder="1" applyAlignment="1">
      <alignment horizontal="center"/>
      <protection/>
    </xf>
    <xf numFmtId="21" fontId="32" fillId="0" borderId="13" xfId="91" applyNumberFormat="1" applyBorder="1" applyAlignment="1">
      <alignment horizontal="center"/>
      <protection/>
    </xf>
    <xf numFmtId="46" fontId="32" fillId="0" borderId="13" xfId="90" applyNumberFormat="1" applyBorder="1" applyAlignment="1">
      <alignment horizontal="center"/>
      <protection/>
    </xf>
    <xf numFmtId="0" fontId="32" fillId="0" borderId="13" xfId="92" applyBorder="1" applyAlignment="1">
      <alignment horizontal="center"/>
      <protection/>
    </xf>
    <xf numFmtId="21" fontId="32" fillId="0" borderId="13" xfId="92" applyNumberFormat="1" applyBorder="1" applyAlignment="1">
      <alignment horizontal="center"/>
      <protection/>
    </xf>
    <xf numFmtId="21" fontId="32" fillId="0" borderId="13" xfId="93" applyNumberFormat="1" applyBorder="1" applyAlignment="1">
      <alignment horizontal="center"/>
      <protection/>
    </xf>
    <xf numFmtId="46" fontId="32" fillId="0" borderId="13" xfId="93" applyNumberFormat="1" applyBorder="1" applyAlignment="1">
      <alignment horizontal="center"/>
      <protection/>
    </xf>
    <xf numFmtId="0" fontId="32" fillId="0" borderId="13" xfId="95" applyBorder="1" applyAlignment="1">
      <alignment horizontal="center"/>
      <protection/>
    </xf>
    <xf numFmtId="46" fontId="32" fillId="0" borderId="13" xfId="95" applyNumberFormat="1" applyBorder="1" applyAlignment="1">
      <alignment horizontal="center"/>
      <protection/>
    </xf>
    <xf numFmtId="21" fontId="32" fillId="0" borderId="13" xfId="96" applyNumberFormat="1" applyBorder="1" applyAlignment="1">
      <alignment horizontal="center"/>
      <protection/>
    </xf>
    <xf numFmtId="46" fontId="32" fillId="0" borderId="13" xfId="96" applyNumberFormat="1" applyBorder="1" applyAlignment="1">
      <alignment horizontal="center"/>
      <protection/>
    </xf>
    <xf numFmtId="21" fontId="32" fillId="0" borderId="13" xfId="97" applyNumberFormat="1" applyBorder="1" applyAlignment="1">
      <alignment horizontal="center"/>
      <protection/>
    </xf>
    <xf numFmtId="21" fontId="32" fillId="0" borderId="13" xfId="98" applyNumberFormat="1" applyBorder="1" applyAlignment="1">
      <alignment horizontal="center"/>
      <protection/>
    </xf>
    <xf numFmtId="46" fontId="32" fillId="0" borderId="13" xfId="98" applyNumberFormat="1" applyBorder="1" applyAlignment="1">
      <alignment horizontal="center"/>
      <protection/>
    </xf>
    <xf numFmtId="21" fontId="32" fillId="0" borderId="13" xfId="99" applyNumberFormat="1" applyBorder="1" applyAlignment="1">
      <alignment horizontal="center"/>
      <protection/>
    </xf>
    <xf numFmtId="46" fontId="3" fillId="0" borderId="13" xfId="0" applyNumberFormat="1" applyFont="1" applyFill="1" applyBorder="1" applyAlignment="1">
      <alignment horizontal="center"/>
    </xf>
    <xf numFmtId="46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1" fontId="32" fillId="0" borderId="13" xfId="72" applyNumberFormat="1" applyFill="1" applyBorder="1" applyAlignment="1">
      <alignment horizontal="center"/>
      <protection/>
    </xf>
    <xf numFmtId="46" fontId="32" fillId="0" borderId="13" xfId="72" applyNumberFormat="1" applyFill="1" applyBorder="1" applyAlignment="1">
      <alignment horizontal="center"/>
      <protection/>
    </xf>
    <xf numFmtId="21" fontId="32" fillId="0" borderId="13" xfId="83" applyNumberFormat="1" applyFill="1" applyBorder="1" applyAlignment="1">
      <alignment horizontal="center"/>
      <protection/>
    </xf>
    <xf numFmtId="46" fontId="32" fillId="0" borderId="13" xfId="83" applyNumberFormat="1" applyFill="1" applyBorder="1" applyAlignment="1">
      <alignment horizontal="center"/>
      <protection/>
    </xf>
    <xf numFmtId="21" fontId="32" fillId="0" borderId="13" xfId="94" applyNumberFormat="1" applyFill="1" applyBorder="1" applyAlignment="1">
      <alignment horizontal="center"/>
      <protection/>
    </xf>
    <xf numFmtId="46" fontId="32" fillId="0" borderId="13" xfId="94" applyNumberFormat="1" applyFill="1" applyBorder="1" applyAlignment="1">
      <alignment horizontal="center"/>
      <protection/>
    </xf>
    <xf numFmtId="21" fontId="32" fillId="0" borderId="13" xfId="105" applyNumberFormat="1" applyFill="1" applyBorder="1" applyAlignment="1">
      <alignment horizontal="center"/>
      <protection/>
    </xf>
    <xf numFmtId="46" fontId="32" fillId="0" borderId="13" xfId="105" applyNumberFormat="1" applyFill="1" applyBorder="1" applyAlignment="1">
      <alignment horizontal="center"/>
      <protection/>
    </xf>
    <xf numFmtId="21" fontId="32" fillId="0" borderId="13" xfId="116" applyNumberFormat="1" applyFill="1" applyBorder="1" applyAlignment="1">
      <alignment horizontal="center"/>
      <protection/>
    </xf>
    <xf numFmtId="46" fontId="32" fillId="0" borderId="13" xfId="116" applyNumberFormat="1" applyFill="1" applyBorder="1" applyAlignment="1">
      <alignment horizontal="center"/>
      <protection/>
    </xf>
    <xf numFmtId="21" fontId="32" fillId="0" borderId="13" xfId="121" applyNumberFormat="1" applyFill="1" applyBorder="1" applyAlignment="1">
      <alignment horizontal="center"/>
      <protection/>
    </xf>
    <xf numFmtId="46" fontId="32" fillId="0" borderId="13" xfId="121" applyNumberFormat="1" applyFill="1" applyBorder="1" applyAlignment="1">
      <alignment horizontal="center"/>
      <protection/>
    </xf>
    <xf numFmtId="21" fontId="3" fillId="0" borderId="0" xfId="0" applyNumberFormat="1" applyFont="1" applyFill="1" applyAlignment="1">
      <alignment horizontal="center"/>
    </xf>
    <xf numFmtId="0" fontId="0" fillId="0" borderId="30" xfId="0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1" fontId="0" fillId="0" borderId="29" xfId="0" applyNumberFormat="1" applyFill="1" applyBorder="1" applyAlignment="1">
      <alignment horizontal="center"/>
    </xf>
    <xf numFmtId="21" fontId="32" fillId="0" borderId="13" xfId="63" applyNumberFormat="1" applyFill="1" applyBorder="1" applyAlignment="1">
      <alignment horizontal="center"/>
      <protection/>
    </xf>
    <xf numFmtId="46" fontId="32" fillId="0" borderId="13" xfId="63" applyNumberFormat="1" applyFill="1" applyBorder="1" applyAlignment="1">
      <alignment horizontal="center"/>
      <protection/>
    </xf>
    <xf numFmtId="46" fontId="32" fillId="0" borderId="13" xfId="65" applyNumberFormat="1" applyFill="1" applyBorder="1" applyAlignment="1">
      <alignment horizontal="center"/>
      <protection/>
    </xf>
    <xf numFmtId="21" fontId="32" fillId="0" borderId="13" xfId="55" applyNumberFormat="1" applyFill="1" applyBorder="1" applyAlignment="1">
      <alignment horizontal="center"/>
      <protection/>
    </xf>
    <xf numFmtId="46" fontId="32" fillId="0" borderId="13" xfId="55" applyNumberFormat="1" applyFill="1" applyBorder="1" applyAlignment="1">
      <alignment horizontal="center"/>
      <protection/>
    </xf>
    <xf numFmtId="21" fontId="32" fillId="0" borderId="13" xfId="58" applyNumberFormat="1" applyFill="1" applyBorder="1" applyAlignment="1">
      <alignment horizontal="center"/>
      <protection/>
    </xf>
    <xf numFmtId="46" fontId="32" fillId="0" borderId="13" xfId="58" applyNumberFormat="1" applyFill="1" applyBorder="1" applyAlignment="1">
      <alignment horizontal="center"/>
      <protection/>
    </xf>
    <xf numFmtId="21" fontId="32" fillId="0" borderId="13" xfId="59" applyNumberFormat="1" applyFill="1" applyBorder="1" applyAlignment="1">
      <alignment horizontal="center"/>
      <protection/>
    </xf>
    <xf numFmtId="46" fontId="32" fillId="0" borderId="13" xfId="59" applyNumberFormat="1" applyFill="1" applyBorder="1" applyAlignment="1">
      <alignment horizontal="center"/>
      <protection/>
    </xf>
    <xf numFmtId="21" fontId="32" fillId="0" borderId="13" xfId="57" applyNumberFormat="1" applyFill="1" applyBorder="1" applyAlignment="1">
      <alignment horizontal="center"/>
      <protection/>
    </xf>
    <xf numFmtId="46" fontId="32" fillId="0" borderId="13" xfId="57" applyNumberFormat="1" applyFill="1" applyBorder="1" applyAlignment="1">
      <alignment horizontal="center"/>
      <protection/>
    </xf>
    <xf numFmtId="21" fontId="32" fillId="0" borderId="13" xfId="62" applyNumberFormat="1" applyFill="1" applyBorder="1" applyAlignment="1">
      <alignment horizontal="center"/>
      <protection/>
    </xf>
    <xf numFmtId="46" fontId="32" fillId="0" borderId="13" xfId="62" applyNumberFormat="1" applyFill="1" applyBorder="1" applyAlignment="1">
      <alignment horizontal="center"/>
      <protection/>
    </xf>
    <xf numFmtId="21" fontId="0" fillId="0" borderId="13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1" fontId="32" fillId="0" borderId="13" xfId="53" applyNumberFormat="1" applyFill="1" applyBorder="1" applyAlignment="1">
      <alignment horizontal="center"/>
      <protection/>
    </xf>
    <xf numFmtId="21" fontId="32" fillId="0" borderId="13" xfId="122" applyNumberFormat="1" applyFill="1" applyBorder="1" applyAlignment="1">
      <alignment horizontal="center"/>
      <protection/>
    </xf>
    <xf numFmtId="21" fontId="32" fillId="0" borderId="13" xfId="56" applyNumberFormat="1" applyFill="1" applyBorder="1" applyAlignment="1">
      <alignment horizontal="center"/>
      <protection/>
    </xf>
    <xf numFmtId="21" fontId="32" fillId="0" borderId="13" xfId="52" applyNumberFormat="1" applyFill="1" applyBorder="1" applyAlignment="1">
      <alignment horizontal="center"/>
      <protection/>
    </xf>
    <xf numFmtId="21" fontId="32" fillId="0" borderId="13" xfId="54" applyNumberFormat="1" applyFill="1" applyBorder="1" applyAlignment="1">
      <alignment horizontal="center"/>
      <protection/>
    </xf>
    <xf numFmtId="0" fontId="32" fillId="0" borderId="13" xfId="54" applyFill="1" applyBorder="1" applyAlignment="1">
      <alignment horizontal="center"/>
      <protection/>
    </xf>
    <xf numFmtId="0" fontId="32" fillId="0" borderId="13" xfId="51" applyFill="1" applyBorder="1" applyAlignment="1">
      <alignment horizontal="center"/>
      <protection/>
    </xf>
    <xf numFmtId="21" fontId="32" fillId="0" borderId="13" xfId="51" applyNumberFormat="1" applyFill="1" applyBorder="1" applyAlignment="1">
      <alignment horizontal="center"/>
      <protection/>
    </xf>
    <xf numFmtId="21" fontId="32" fillId="0" borderId="13" xfId="60" applyNumberFormat="1" applyFill="1" applyBorder="1" applyAlignment="1">
      <alignment horizontal="center"/>
      <protection/>
    </xf>
    <xf numFmtId="21" fontId="32" fillId="0" borderId="13" xfId="64" applyNumberFormat="1" applyFill="1" applyBorder="1" applyAlignment="1">
      <alignment horizontal="center"/>
      <protection/>
    </xf>
    <xf numFmtId="21" fontId="32" fillId="0" borderId="0" xfId="66" applyNumberFormat="1" applyFill="1" applyAlignment="1">
      <alignment horizontal="center"/>
      <protection/>
    </xf>
    <xf numFmtId="20" fontId="0" fillId="0" borderId="13" xfId="0" applyNumberFormat="1" applyFill="1" applyBorder="1" applyAlignment="1">
      <alignment horizontal="center"/>
    </xf>
    <xf numFmtId="21" fontId="0" fillId="0" borderId="13" xfId="117" applyNumberFormat="1" applyBorder="1">
      <alignment/>
      <protection/>
    </xf>
    <xf numFmtId="21" fontId="0" fillId="0" borderId="13" xfId="109" applyNumberFormat="1" applyBorder="1">
      <alignment/>
      <protection/>
    </xf>
    <xf numFmtId="21" fontId="0" fillId="0" borderId="13" xfId="113" applyNumberFormat="1" applyBorder="1">
      <alignment/>
      <protection/>
    </xf>
    <xf numFmtId="21" fontId="0" fillId="0" borderId="13" xfId="108" applyNumberFormat="1" applyBorder="1">
      <alignment/>
      <protection/>
    </xf>
    <xf numFmtId="21" fontId="0" fillId="0" borderId="13" xfId="115" applyNumberFormat="1" applyBorder="1">
      <alignment/>
      <protection/>
    </xf>
    <xf numFmtId="21" fontId="0" fillId="0" borderId="13" xfId="106" applyNumberFormat="1" applyBorder="1">
      <alignment/>
      <protection/>
    </xf>
    <xf numFmtId="21" fontId="0" fillId="0" borderId="13" xfId="103" applyNumberFormat="1" applyBorder="1">
      <alignment/>
      <protection/>
    </xf>
    <xf numFmtId="21" fontId="0" fillId="0" borderId="13" xfId="120" applyNumberFormat="1" applyBorder="1">
      <alignment/>
      <protection/>
    </xf>
    <xf numFmtId="21" fontId="0" fillId="0" borderId="13" xfId="104" applyNumberFormat="1" applyBorder="1">
      <alignment/>
      <protection/>
    </xf>
    <xf numFmtId="21" fontId="0" fillId="0" borderId="13" xfId="107" applyNumberFormat="1" applyBorder="1">
      <alignment/>
      <protection/>
    </xf>
    <xf numFmtId="21" fontId="0" fillId="0" borderId="13" xfId="110" applyNumberFormat="1" applyBorder="1">
      <alignment/>
      <protection/>
    </xf>
    <xf numFmtId="21" fontId="0" fillId="0" borderId="13" xfId="112" applyNumberFormat="1" applyBorder="1">
      <alignment/>
      <protection/>
    </xf>
    <xf numFmtId="21" fontId="0" fillId="0" borderId="13" xfId="118" applyNumberFormat="1" applyBorder="1">
      <alignment/>
      <protection/>
    </xf>
    <xf numFmtId="21" fontId="0" fillId="0" borderId="13" xfId="119" applyNumberFormat="1" applyBorder="1">
      <alignment/>
      <protection/>
    </xf>
    <xf numFmtId="21" fontId="0" fillId="0" borderId="13" xfId="102" applyNumberFormat="1" applyBorder="1">
      <alignment/>
      <protection/>
    </xf>
    <xf numFmtId="21" fontId="0" fillId="0" borderId="13" xfId="114" applyNumberFormat="1" applyBorder="1">
      <alignment/>
      <protection/>
    </xf>
    <xf numFmtId="21" fontId="0" fillId="0" borderId="13" xfId="111" applyNumberFormat="1" applyBorder="1">
      <alignment/>
      <protection/>
    </xf>
    <xf numFmtId="21" fontId="0" fillId="0" borderId="13" xfId="101" applyNumberFormat="1" applyFont="1" applyBorder="1">
      <alignment/>
      <protection/>
    </xf>
    <xf numFmtId="21" fontId="3" fillId="0" borderId="13" xfId="100" applyNumberFormat="1" applyFont="1" applyBorder="1">
      <alignment/>
      <protection/>
    </xf>
    <xf numFmtId="2" fontId="48" fillId="0" borderId="13" xfId="72" applyNumberFormat="1" applyFont="1" applyFill="1" applyBorder="1" applyAlignment="1">
      <alignment horizontal="center"/>
      <protection/>
    </xf>
    <xf numFmtId="2" fontId="48" fillId="0" borderId="13" xfId="83" applyNumberFormat="1" applyFont="1" applyFill="1" applyBorder="1" applyAlignment="1">
      <alignment horizontal="center"/>
      <protection/>
    </xf>
    <xf numFmtId="2" fontId="48" fillId="0" borderId="13" xfId="94" applyNumberFormat="1" applyFont="1" applyFill="1" applyBorder="1" applyAlignment="1">
      <alignment horizontal="center"/>
      <protection/>
    </xf>
    <xf numFmtId="2" fontId="48" fillId="0" borderId="13" xfId="105" applyNumberFormat="1" applyFont="1" applyFill="1" applyBorder="1" applyAlignment="1">
      <alignment horizontal="center"/>
      <protection/>
    </xf>
    <xf numFmtId="2" fontId="48" fillId="0" borderId="13" xfId="116" applyNumberFormat="1" applyFont="1" applyFill="1" applyBorder="1" applyAlignment="1">
      <alignment horizontal="center"/>
      <protection/>
    </xf>
    <xf numFmtId="2" fontId="48" fillId="0" borderId="13" xfId="121" applyNumberFormat="1" applyFont="1" applyFill="1" applyBorder="1" applyAlignment="1">
      <alignment horizontal="center"/>
      <protection/>
    </xf>
    <xf numFmtId="2" fontId="48" fillId="0" borderId="13" xfId="64" applyNumberFormat="1" applyFont="1" applyFill="1" applyBorder="1" applyAlignment="1">
      <alignment horizontal="center"/>
      <protection/>
    </xf>
    <xf numFmtId="2" fontId="49" fillId="0" borderId="13" xfId="0" applyNumberFormat="1" applyFont="1" applyFill="1" applyBorder="1" applyAlignment="1">
      <alignment horizontal="center"/>
    </xf>
    <xf numFmtId="2" fontId="3" fillId="35" borderId="13" xfId="0" applyNumberFormat="1" applyFont="1" applyFill="1" applyBorder="1" applyAlignment="1">
      <alignment horizontal="center"/>
    </xf>
    <xf numFmtId="2" fontId="3" fillId="36" borderId="13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21" fontId="50" fillId="0" borderId="13" xfId="61" applyNumberFormat="1" applyFont="1" applyFill="1" applyBorder="1" applyAlignment="1">
      <alignment horizontal="center"/>
      <protection/>
    </xf>
    <xf numFmtId="21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1" fontId="3" fillId="0" borderId="22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2" fillId="0" borderId="0" xfId="0" applyFont="1" applyAlignment="1">
      <alignment/>
    </xf>
    <xf numFmtId="2" fontId="3" fillId="0" borderId="30" xfId="0" applyNumberFormat="1" applyFont="1" applyBorder="1" applyAlignment="1">
      <alignment horizontal="center"/>
    </xf>
    <xf numFmtId="2" fontId="3" fillId="35" borderId="30" xfId="0" applyNumberFormat="1" applyFont="1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2" fontId="0" fillId="37" borderId="32" xfId="0" applyNumberFormat="1" applyFill="1" applyBorder="1" applyAlignment="1">
      <alignment horizontal="center"/>
    </xf>
    <xf numFmtId="0" fontId="0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21" fontId="0" fillId="33" borderId="10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33" borderId="18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37" borderId="13" xfId="0" applyFill="1" applyBorder="1" applyAlignment="1">
      <alignment horizontal="center"/>
    </xf>
  </cellXfs>
  <cellStyles count="11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" xfId="72"/>
    <cellStyle name="Normal 30" xfId="73"/>
    <cellStyle name="Normal 31" xfId="74"/>
    <cellStyle name="Normal 32" xfId="75"/>
    <cellStyle name="Normal 33" xfId="76"/>
    <cellStyle name="Normal 34" xfId="77"/>
    <cellStyle name="Normal 35" xfId="78"/>
    <cellStyle name="Normal 36" xfId="79"/>
    <cellStyle name="Normal 37" xfId="80"/>
    <cellStyle name="Normal 38" xfId="81"/>
    <cellStyle name="Normal 39" xfId="82"/>
    <cellStyle name="Normal 4" xfId="83"/>
    <cellStyle name="Normal 40" xfId="84"/>
    <cellStyle name="Normal 41" xfId="85"/>
    <cellStyle name="Normal 42" xfId="86"/>
    <cellStyle name="Normal 43" xfId="87"/>
    <cellStyle name="Normal 44" xfId="88"/>
    <cellStyle name="Normal 45" xfId="89"/>
    <cellStyle name="Normal 46" xfId="90"/>
    <cellStyle name="Normal 47" xfId="91"/>
    <cellStyle name="Normal 48" xfId="92"/>
    <cellStyle name="Normal 49" xfId="93"/>
    <cellStyle name="Normal 5" xfId="94"/>
    <cellStyle name="Normal 50" xfId="95"/>
    <cellStyle name="Normal 51" xfId="96"/>
    <cellStyle name="Normal 52" xfId="97"/>
    <cellStyle name="Normal 53" xfId="98"/>
    <cellStyle name="Normal 54" xfId="99"/>
    <cellStyle name="Normal 55" xfId="100"/>
    <cellStyle name="Normal 56" xfId="101"/>
    <cellStyle name="Normal 57" xfId="102"/>
    <cellStyle name="Normal 58" xfId="103"/>
    <cellStyle name="Normal 59" xfId="104"/>
    <cellStyle name="Normal 6" xfId="105"/>
    <cellStyle name="Normal 60" xfId="106"/>
    <cellStyle name="Normal 61" xfId="107"/>
    <cellStyle name="Normal 62" xfId="108"/>
    <cellStyle name="Normal 63" xfId="109"/>
    <cellStyle name="Normal 64" xfId="110"/>
    <cellStyle name="Normal 65" xfId="111"/>
    <cellStyle name="Normal 66" xfId="112"/>
    <cellStyle name="Normal 67" xfId="113"/>
    <cellStyle name="Normal 68" xfId="114"/>
    <cellStyle name="Normal 69" xfId="115"/>
    <cellStyle name="Normal 7" xfId="116"/>
    <cellStyle name="Normal 70" xfId="117"/>
    <cellStyle name="Normal 71" xfId="118"/>
    <cellStyle name="Normal 72" xfId="119"/>
    <cellStyle name="Normal 73" xfId="120"/>
    <cellStyle name="Normal 8" xfId="121"/>
    <cellStyle name="Normal 9" xfId="122"/>
    <cellStyle name="Notas" xfId="123"/>
    <cellStyle name="Percent" xfId="124"/>
    <cellStyle name="Salida" xfId="125"/>
    <cellStyle name="Texto de advertencia" xfId="126"/>
    <cellStyle name="Texto explicativo" xfId="127"/>
    <cellStyle name="Título" xfId="128"/>
    <cellStyle name="Título 1" xfId="129"/>
    <cellStyle name="Título 2" xfId="130"/>
    <cellStyle name="Título 3" xfId="131"/>
    <cellStyle name="Total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5"/>
  <sheetViews>
    <sheetView tabSelected="1" zoomScalePageLayoutView="0" workbookViewId="0" topLeftCell="Q145">
      <selection activeCell="A164" sqref="A164:A181"/>
    </sheetView>
  </sheetViews>
  <sheetFormatPr defaultColWidth="11.421875" defaultRowHeight="12.75"/>
  <cols>
    <col min="1" max="1" width="6.28125" style="3" bestFit="1" customWidth="1"/>
    <col min="2" max="2" width="7.8515625" style="3" customWidth="1"/>
    <col min="3" max="3" width="26.8515625" style="0" customWidth="1"/>
    <col min="4" max="4" width="4.00390625" style="226" customWidth="1"/>
    <col min="5" max="5" width="20.57421875" style="0" customWidth="1"/>
    <col min="6" max="6" width="11.57421875" style="4" customWidth="1"/>
    <col min="7" max="7" width="8.7109375" style="3" customWidth="1"/>
    <col min="8" max="8" width="8.28125" style="17" customWidth="1"/>
    <col min="9" max="9" width="8.28125" style="5" customWidth="1"/>
    <col min="10" max="10" width="10.421875" style="17" customWidth="1"/>
    <col min="11" max="11" width="9.57421875" style="5" customWidth="1"/>
    <col min="12" max="12" width="9.57421875" style="17" customWidth="1"/>
    <col min="13" max="13" width="9.7109375" style="19" customWidth="1"/>
    <col min="14" max="14" width="11.421875" style="4" customWidth="1"/>
    <col min="15" max="15" width="10.28125" style="19" customWidth="1"/>
    <col min="16" max="16" width="9.140625" style="17" customWidth="1"/>
    <col min="17" max="17" width="9.00390625" style="3" customWidth="1"/>
    <col min="18" max="18" width="11.421875" style="4" customWidth="1"/>
    <col min="19" max="19" width="8.7109375" style="3" customWidth="1"/>
    <col min="20" max="20" width="9.28125" style="4" customWidth="1"/>
    <col min="21" max="21" width="9.28125" style="3" customWidth="1"/>
    <col min="22" max="22" width="11.421875" style="4" customWidth="1"/>
    <col min="23" max="23" width="9.421875" style="3" customWidth="1"/>
    <col min="24" max="24" width="10.7109375" style="17" customWidth="1"/>
    <col min="25" max="25" width="11.421875" style="3" customWidth="1"/>
    <col min="26" max="26" width="11.421875" style="4" customWidth="1"/>
    <col min="27" max="27" width="10.28125" style="3" customWidth="1"/>
    <col min="28" max="28" width="9.57421875" style="17" customWidth="1"/>
    <col min="29" max="29" width="9.140625" style="3" customWidth="1"/>
    <col min="30" max="30" width="7.57421875" style="17" customWidth="1"/>
    <col min="31" max="31" width="9.140625" style="3" customWidth="1"/>
    <col min="32" max="32" width="9.57421875" style="17" customWidth="1"/>
    <col min="33" max="33" width="11.421875" style="3" hidden="1" customWidth="1"/>
    <col min="34" max="34" width="6.8515625" style="3" hidden="1" customWidth="1"/>
    <col min="35" max="35" width="11.421875" style="0" customWidth="1"/>
  </cols>
  <sheetData>
    <row r="1" spans="1:12" ht="18.75" thickBot="1">
      <c r="A1" s="1"/>
      <c r="B1" s="1"/>
      <c r="C1" s="2" t="s">
        <v>134</v>
      </c>
      <c r="D1" s="225"/>
      <c r="E1" s="50"/>
      <c r="F1" s="51"/>
      <c r="G1" s="70"/>
      <c r="H1" s="52"/>
      <c r="I1" s="52"/>
      <c r="J1" s="52"/>
      <c r="K1" s="52"/>
      <c r="L1" s="52"/>
    </row>
    <row r="2" spans="9:11" ht="12.75">
      <c r="I2" s="15"/>
      <c r="K2" s="17"/>
    </row>
    <row r="3" spans="1:12" ht="15.75">
      <c r="A3" s="6"/>
      <c r="B3" s="6"/>
      <c r="C3" s="7" t="s">
        <v>299</v>
      </c>
      <c r="D3" s="7"/>
      <c r="F3" s="8"/>
      <c r="G3" s="6"/>
      <c r="H3" s="9"/>
      <c r="I3" s="16"/>
      <c r="J3" s="9"/>
      <c r="K3" s="9"/>
      <c r="L3" s="9"/>
    </row>
    <row r="4" spans="1:12" ht="15.75">
      <c r="A4" s="6"/>
      <c r="B4" s="6"/>
      <c r="C4" s="7" t="s">
        <v>135</v>
      </c>
      <c r="D4" s="7"/>
      <c r="F4" s="8"/>
      <c r="G4" s="6"/>
      <c r="H4" s="9"/>
      <c r="I4" s="16"/>
      <c r="J4" s="9"/>
      <c r="K4" s="9"/>
      <c r="L4" s="9"/>
    </row>
    <row r="5" spans="1:12" ht="15.75">
      <c r="A5" s="6"/>
      <c r="B5" s="6"/>
      <c r="C5" s="10" t="s">
        <v>245</v>
      </c>
      <c r="D5" s="7"/>
      <c r="F5" s="24"/>
      <c r="G5" s="6"/>
      <c r="H5" s="9"/>
      <c r="I5" s="16"/>
      <c r="J5" s="9"/>
      <c r="K5" s="9"/>
      <c r="L5" s="9"/>
    </row>
    <row r="6" spans="1:12" ht="15.75">
      <c r="A6" s="6"/>
      <c r="B6" s="6"/>
      <c r="C6" s="7" t="s">
        <v>124</v>
      </c>
      <c r="D6" s="7"/>
      <c r="F6" s="8"/>
      <c r="G6" s="6"/>
      <c r="H6" s="9"/>
      <c r="I6" s="16"/>
      <c r="J6" s="9"/>
      <c r="K6" s="9"/>
      <c r="L6" s="9"/>
    </row>
    <row r="7" spans="1:12" ht="15.75">
      <c r="A7" s="6"/>
      <c r="B7" s="6"/>
      <c r="C7" s="7" t="s">
        <v>291</v>
      </c>
      <c r="D7" s="7"/>
      <c r="E7" s="7"/>
      <c r="F7" s="8"/>
      <c r="G7" s="6"/>
      <c r="H7" s="9"/>
      <c r="I7" s="16"/>
      <c r="J7" s="9"/>
      <c r="K7" s="9"/>
      <c r="L7" s="9"/>
    </row>
    <row r="8" spans="1:12" ht="15.75">
      <c r="A8" s="6"/>
      <c r="B8" s="6"/>
      <c r="C8" s="7" t="s">
        <v>282</v>
      </c>
      <c r="D8" s="7"/>
      <c r="E8" s="7"/>
      <c r="F8" s="8"/>
      <c r="G8" s="6"/>
      <c r="H8" s="9"/>
      <c r="I8" s="16"/>
      <c r="J8" s="9"/>
      <c r="K8" s="9"/>
      <c r="L8" s="9"/>
    </row>
    <row r="9" spans="1:12" ht="15.75">
      <c r="A9" s="6"/>
      <c r="B9" s="6"/>
      <c r="C9" s="7" t="s">
        <v>290</v>
      </c>
      <c r="D9" s="7"/>
      <c r="E9" s="7"/>
      <c r="F9" s="8"/>
      <c r="G9" s="6"/>
      <c r="H9" s="9"/>
      <c r="I9" s="16"/>
      <c r="J9" s="9"/>
      <c r="K9" s="9"/>
      <c r="L9" s="9"/>
    </row>
    <row r="10" spans="1:12" ht="15.75">
      <c r="A10" s="6"/>
      <c r="B10" s="6"/>
      <c r="C10" s="7" t="s">
        <v>300</v>
      </c>
      <c r="D10" s="7"/>
      <c r="E10" s="7"/>
      <c r="F10" s="8"/>
      <c r="G10" s="6"/>
      <c r="H10" s="9"/>
      <c r="I10" s="16"/>
      <c r="J10" s="9"/>
      <c r="K10" s="9"/>
      <c r="L10" s="9"/>
    </row>
    <row r="11" spans="1:12" ht="15.75">
      <c r="A11" s="6"/>
      <c r="B11" s="6"/>
      <c r="C11" s="7" t="s">
        <v>289</v>
      </c>
      <c r="D11" s="7"/>
      <c r="E11" s="7"/>
      <c r="F11" s="8"/>
      <c r="G11" s="6"/>
      <c r="H11" s="9"/>
      <c r="I11" s="16"/>
      <c r="J11" s="9"/>
      <c r="K11" s="9"/>
      <c r="L11" s="9"/>
    </row>
    <row r="12" spans="1:12" ht="16.5" thickBot="1">
      <c r="A12" s="6"/>
      <c r="B12" s="6"/>
      <c r="C12" s="6"/>
      <c r="D12" s="7"/>
      <c r="E12" s="11"/>
      <c r="F12" s="8"/>
      <c r="H12" s="9"/>
      <c r="I12" s="16"/>
      <c r="J12" s="9"/>
      <c r="K12" s="9"/>
      <c r="L12" s="9"/>
    </row>
    <row r="13" spans="1:32" ht="24" thickBot="1">
      <c r="A13" s="12"/>
      <c r="B13" s="12"/>
      <c r="C13" s="22" t="s">
        <v>125</v>
      </c>
      <c r="D13" s="23" t="s">
        <v>126</v>
      </c>
      <c r="F13" s="26"/>
      <c r="G13" s="221" t="s">
        <v>137</v>
      </c>
      <c r="H13" s="223"/>
      <c r="I13" s="221" t="s">
        <v>138</v>
      </c>
      <c r="J13" s="223"/>
      <c r="K13" s="222" t="s">
        <v>140</v>
      </c>
      <c r="L13" s="223"/>
      <c r="M13" s="224" t="s">
        <v>141</v>
      </c>
      <c r="N13" s="223"/>
      <c r="O13" s="218" t="s">
        <v>168</v>
      </c>
      <c r="P13" s="220"/>
      <c r="Q13" s="218" t="s">
        <v>169</v>
      </c>
      <c r="R13" s="219"/>
      <c r="S13" s="218" t="s">
        <v>247</v>
      </c>
      <c r="T13" s="220"/>
      <c r="U13" s="218" t="s">
        <v>248</v>
      </c>
      <c r="V13" s="219"/>
      <c r="W13" s="218" t="s">
        <v>255</v>
      </c>
      <c r="X13" s="219"/>
      <c r="Y13" s="218" t="s">
        <v>256</v>
      </c>
      <c r="Z13" s="219"/>
      <c r="AA13" s="218" t="s">
        <v>284</v>
      </c>
      <c r="AB13" s="219"/>
      <c r="AC13" s="218" t="s">
        <v>283</v>
      </c>
      <c r="AD13" s="219"/>
      <c r="AE13" s="218" t="s">
        <v>285</v>
      </c>
      <c r="AF13" s="219"/>
    </row>
    <row r="14" spans="1:32" ht="12.75">
      <c r="A14" s="41" t="s">
        <v>127</v>
      </c>
      <c r="B14" s="42" t="s">
        <v>128</v>
      </c>
      <c r="C14" s="27" t="s">
        <v>130</v>
      </c>
      <c r="D14" s="227" t="s">
        <v>129</v>
      </c>
      <c r="E14" s="28" t="s">
        <v>131</v>
      </c>
      <c r="F14" s="29" t="s">
        <v>139</v>
      </c>
      <c r="G14" s="30" t="s">
        <v>132</v>
      </c>
      <c r="H14" s="33" t="s">
        <v>133</v>
      </c>
      <c r="I14" s="32" t="s">
        <v>132</v>
      </c>
      <c r="J14" s="33" t="s">
        <v>133</v>
      </c>
      <c r="K14" s="34" t="s">
        <v>132</v>
      </c>
      <c r="L14" s="33" t="s">
        <v>133</v>
      </c>
      <c r="M14" s="30" t="s">
        <v>132</v>
      </c>
      <c r="N14" s="31" t="s">
        <v>133</v>
      </c>
      <c r="O14" s="30" t="s">
        <v>132</v>
      </c>
      <c r="P14" s="33" t="s">
        <v>133</v>
      </c>
      <c r="Q14" s="30" t="s">
        <v>132</v>
      </c>
      <c r="R14" s="31" t="s">
        <v>133</v>
      </c>
      <c r="S14" s="30" t="s">
        <v>132</v>
      </c>
      <c r="T14" s="33" t="s">
        <v>133</v>
      </c>
      <c r="U14" s="30" t="s">
        <v>132</v>
      </c>
      <c r="V14" s="31" t="s">
        <v>133</v>
      </c>
      <c r="W14" s="30" t="s">
        <v>132</v>
      </c>
      <c r="X14" s="33" t="s">
        <v>133</v>
      </c>
      <c r="Y14" s="30" t="s">
        <v>132</v>
      </c>
      <c r="Z14" s="31" t="s">
        <v>133</v>
      </c>
      <c r="AA14" s="30" t="s">
        <v>132</v>
      </c>
      <c r="AB14" s="33" t="s">
        <v>133</v>
      </c>
      <c r="AC14" s="30" t="s">
        <v>132</v>
      </c>
      <c r="AD14" s="33" t="s">
        <v>133</v>
      </c>
      <c r="AE14" s="30" t="s">
        <v>132</v>
      </c>
      <c r="AF14" s="33" t="s">
        <v>133</v>
      </c>
    </row>
    <row r="15" spans="1:32" ht="12.75">
      <c r="A15" s="35" t="s">
        <v>184</v>
      </c>
      <c r="B15" s="35" t="s">
        <v>261</v>
      </c>
      <c r="C15" s="20" t="s">
        <v>0</v>
      </c>
      <c r="D15" s="228">
        <v>94</v>
      </c>
      <c r="E15" s="20" t="s">
        <v>1</v>
      </c>
      <c r="F15" s="36">
        <f>L15+P15+V15+X15+Z15+AB15+AD15+AF15</f>
        <v>828</v>
      </c>
      <c r="G15" s="119">
        <v>0.029629629629629627</v>
      </c>
      <c r="H15" s="192">
        <v>102</v>
      </c>
      <c r="I15" s="119">
        <v>0.03755787037037037</v>
      </c>
      <c r="J15" s="192">
        <v>102</v>
      </c>
      <c r="K15" s="55">
        <v>0.03740740740740741</v>
      </c>
      <c r="L15" s="46">
        <v>102</v>
      </c>
      <c r="M15" s="54">
        <v>0.026875</v>
      </c>
      <c r="N15" s="194">
        <v>101.82</v>
      </c>
      <c r="O15" s="55">
        <v>0.028773148148148145</v>
      </c>
      <c r="P15" s="46">
        <v>102</v>
      </c>
      <c r="Q15" s="120">
        <v>0.024826388888888887</v>
      </c>
      <c r="R15" s="194">
        <v>95.96</v>
      </c>
      <c r="S15" s="54">
        <v>0.058020833333333334</v>
      </c>
      <c r="T15" s="194">
        <v>76.3</v>
      </c>
      <c r="U15" s="119">
        <v>0.02711805555555555</v>
      </c>
      <c r="V15" s="53">
        <v>102</v>
      </c>
      <c r="W15" s="55">
        <v>0.05087962962962963</v>
      </c>
      <c r="X15" s="46">
        <v>102</v>
      </c>
      <c r="Y15" s="55">
        <v>0.025625</v>
      </c>
      <c r="Z15" s="53">
        <v>102</v>
      </c>
      <c r="AA15" s="54">
        <v>0.032511574074074075</v>
      </c>
      <c r="AB15" s="46">
        <v>106</v>
      </c>
      <c r="AC15" s="54">
        <v>0.02344907407407407</v>
      </c>
      <c r="AD15" s="46">
        <v>106</v>
      </c>
      <c r="AE15" s="54">
        <v>0.020497685185185185</v>
      </c>
      <c r="AF15" s="46">
        <v>106</v>
      </c>
    </row>
    <row r="16" spans="1:32" ht="12.75">
      <c r="A16" s="35" t="s">
        <v>185</v>
      </c>
      <c r="B16" s="35" t="s">
        <v>261</v>
      </c>
      <c r="C16" s="20" t="s">
        <v>3</v>
      </c>
      <c r="D16" s="228">
        <v>93</v>
      </c>
      <c r="E16" s="20" t="s">
        <v>4</v>
      </c>
      <c r="F16" s="36">
        <f>L16+N16+P16+R16+T16+X16+AB16+AF16</f>
        <v>778.7199999999999</v>
      </c>
      <c r="G16" s="120">
        <v>0.03629629629629629</v>
      </c>
      <c r="H16" s="192">
        <v>83.27</v>
      </c>
      <c r="I16" s="54">
        <v>0.049479166666666664</v>
      </c>
      <c r="J16" s="192">
        <v>77.42</v>
      </c>
      <c r="K16" s="54">
        <v>0.03813657407407407</v>
      </c>
      <c r="L16" s="46">
        <v>100.05</v>
      </c>
      <c r="M16" s="54">
        <v>0.028854166666666667</v>
      </c>
      <c r="N16" s="53">
        <v>94.84</v>
      </c>
      <c r="O16" s="54">
        <v>0.02981481481481481</v>
      </c>
      <c r="P16" s="46">
        <v>98.44</v>
      </c>
      <c r="Q16" s="119">
        <v>0.02335648148148148</v>
      </c>
      <c r="R16" s="53">
        <v>102</v>
      </c>
      <c r="S16" s="54">
        <v>0.04833333333333333</v>
      </c>
      <c r="T16" s="53">
        <v>91.59</v>
      </c>
      <c r="U16" s="120">
        <v>0.035277777777777776</v>
      </c>
      <c r="V16" s="194">
        <v>78.41</v>
      </c>
      <c r="W16" s="54">
        <v>0.05236111111111111</v>
      </c>
      <c r="X16" s="46">
        <v>99.11</v>
      </c>
      <c r="Y16" s="54">
        <v>0.03342592592592592</v>
      </c>
      <c r="Z16" s="194">
        <v>78.2</v>
      </c>
      <c r="AA16" s="54">
        <v>0.03579861111111111</v>
      </c>
      <c r="AB16" s="46">
        <v>96.27</v>
      </c>
      <c r="AC16" s="54">
        <v>0.03025462962962963</v>
      </c>
      <c r="AD16" s="192">
        <v>82.16</v>
      </c>
      <c r="AE16" s="54">
        <v>0.022534722222222223</v>
      </c>
      <c r="AF16" s="46">
        <v>96.42</v>
      </c>
    </row>
    <row r="17" spans="1:32" ht="12.75">
      <c r="A17" s="35" t="s">
        <v>186</v>
      </c>
      <c r="B17" s="35" t="s">
        <v>261</v>
      </c>
      <c r="C17" s="20" t="s">
        <v>2</v>
      </c>
      <c r="D17" s="228">
        <v>95</v>
      </c>
      <c r="E17" s="20" t="s">
        <v>1</v>
      </c>
      <c r="F17" s="36">
        <f>J17+N17+R17+P17+T17+X17+AB17+AD17+AF17</f>
        <v>760.58</v>
      </c>
      <c r="G17" s="120">
        <v>0.0353587962962963</v>
      </c>
      <c r="H17" s="192">
        <v>85.47</v>
      </c>
      <c r="I17" s="120">
        <v>0.04038194444444444</v>
      </c>
      <c r="J17" s="46">
        <v>94.87</v>
      </c>
      <c r="K17" s="54">
        <v>0.048854166666666664</v>
      </c>
      <c r="L17" s="192">
        <v>78.1</v>
      </c>
      <c r="M17" s="55">
        <v>0.026828703703703702</v>
      </c>
      <c r="N17" s="53">
        <v>102</v>
      </c>
      <c r="O17" s="54">
        <v>0.03412037037037037</v>
      </c>
      <c r="P17" s="46">
        <v>86.01</v>
      </c>
      <c r="Q17" s="120">
        <v>0.024745370370370372</v>
      </c>
      <c r="R17" s="53">
        <v>96.28</v>
      </c>
      <c r="S17" s="55">
        <v>0.04340277777777778</v>
      </c>
      <c r="T17" s="53">
        <v>102</v>
      </c>
      <c r="U17" s="120">
        <v>0.0338425925925926</v>
      </c>
      <c r="V17" s="194">
        <v>81.73</v>
      </c>
      <c r="W17" s="54">
        <v>0.05336805555555555</v>
      </c>
      <c r="X17" s="46">
        <v>97.24</v>
      </c>
      <c r="Y17" s="54">
        <v>0.04825231481481482</v>
      </c>
      <c r="Z17" s="194">
        <v>54.17</v>
      </c>
      <c r="AA17" s="64" t="s">
        <v>287</v>
      </c>
      <c r="AB17" s="191">
        <v>91.09</v>
      </c>
      <c r="AC17" s="64"/>
      <c r="AD17" s="46"/>
      <c r="AE17" s="121" t="s">
        <v>287</v>
      </c>
      <c r="AF17" s="191">
        <v>91.09</v>
      </c>
    </row>
    <row r="18" spans="1:32" ht="12.75">
      <c r="A18" s="35" t="s">
        <v>187</v>
      </c>
      <c r="B18" s="198" t="s">
        <v>264</v>
      </c>
      <c r="C18" s="20" t="s">
        <v>154</v>
      </c>
      <c r="D18" s="228">
        <v>94</v>
      </c>
      <c r="E18" s="20" t="s">
        <v>153</v>
      </c>
      <c r="F18" s="36">
        <f>H18+J18+L18+N18+P18+R18+V18+X18+Z18+AB18+AD18+AF18</f>
        <v>657.7199999999999</v>
      </c>
      <c r="G18" s="64"/>
      <c r="H18" s="46"/>
      <c r="I18" s="64"/>
      <c r="J18" s="46"/>
      <c r="K18" s="54">
        <v>0.04469907407407408</v>
      </c>
      <c r="L18" s="46">
        <v>85.36</v>
      </c>
      <c r="M18" s="54">
        <v>0.03753472222222222</v>
      </c>
      <c r="N18" s="53">
        <v>72.91</v>
      </c>
      <c r="O18" s="54"/>
      <c r="P18" s="46"/>
      <c r="Q18" s="64"/>
      <c r="R18" s="53"/>
      <c r="S18" s="54">
        <v>0.09011574074074075</v>
      </c>
      <c r="T18" s="194">
        <v>49.13</v>
      </c>
      <c r="U18" s="120">
        <v>0.03670138888888889</v>
      </c>
      <c r="V18" s="53">
        <v>75.37</v>
      </c>
      <c r="W18" s="54">
        <v>0.06469907407407406</v>
      </c>
      <c r="X18" s="46">
        <v>80.21</v>
      </c>
      <c r="Y18" s="54">
        <v>0.029791666666666664</v>
      </c>
      <c r="Z18" s="53">
        <v>87.73</v>
      </c>
      <c r="AA18" s="197">
        <v>0.03770833333333333</v>
      </c>
      <c r="AB18" s="46">
        <v>91.39</v>
      </c>
      <c r="AC18" s="54">
        <v>0.02710648148148148</v>
      </c>
      <c r="AD18" s="46">
        <v>91.7</v>
      </c>
      <c r="AE18" s="54">
        <v>0.02974537037037037</v>
      </c>
      <c r="AF18" s="46">
        <v>73.05</v>
      </c>
    </row>
    <row r="19" spans="1:32" ht="12.75">
      <c r="A19" s="35" t="s">
        <v>188</v>
      </c>
      <c r="B19" s="198" t="s">
        <v>263</v>
      </c>
      <c r="C19" s="20" t="s">
        <v>5</v>
      </c>
      <c r="D19" s="228">
        <v>94</v>
      </c>
      <c r="E19" s="20" t="s">
        <v>6</v>
      </c>
      <c r="F19" s="36">
        <f>H19+J19+L19+P19+T19+X19+AB19+AD19+AF19</f>
        <v>626.07</v>
      </c>
      <c r="G19" s="120">
        <v>0.036909722222222226</v>
      </c>
      <c r="H19" s="46">
        <v>81.88</v>
      </c>
      <c r="I19" s="54">
        <v>0.04979166666666667</v>
      </c>
      <c r="J19" s="46">
        <v>76.94</v>
      </c>
      <c r="K19" s="54">
        <v>0.043125</v>
      </c>
      <c r="L19" s="46">
        <v>88.48</v>
      </c>
      <c r="M19" s="54">
        <v>0.04069444444444444</v>
      </c>
      <c r="N19" s="194">
        <v>67.25</v>
      </c>
      <c r="O19" s="54">
        <v>0.03805555555555556</v>
      </c>
      <c r="P19" s="46">
        <v>77.12</v>
      </c>
      <c r="Q19" s="54">
        <v>0.04304398148148148</v>
      </c>
      <c r="R19" s="194">
        <v>55.35</v>
      </c>
      <c r="S19" s="54">
        <v>0.06269675925925926</v>
      </c>
      <c r="T19" s="53">
        <v>70.61</v>
      </c>
      <c r="U19" s="120">
        <v>0.040324074074074075</v>
      </c>
      <c r="V19" s="194">
        <v>68.6</v>
      </c>
      <c r="W19" s="54">
        <v>0.06668981481481481</v>
      </c>
      <c r="X19" s="46">
        <v>77.82</v>
      </c>
      <c r="Y19" s="54">
        <v>0.04646990740740741</v>
      </c>
      <c r="Z19" s="194">
        <v>56.25</v>
      </c>
      <c r="AA19" s="196">
        <v>0.04179398148148148</v>
      </c>
      <c r="AB19" s="46">
        <v>82.46</v>
      </c>
      <c r="AC19" s="64"/>
      <c r="AD19" s="46"/>
      <c r="AE19" s="54">
        <v>0.03070601851851852</v>
      </c>
      <c r="AF19" s="46">
        <v>70.76</v>
      </c>
    </row>
    <row r="20" spans="1:32" ht="12.75">
      <c r="A20" s="35" t="s">
        <v>189</v>
      </c>
      <c r="B20" s="198" t="s">
        <v>262</v>
      </c>
      <c r="C20" s="20" t="s">
        <v>152</v>
      </c>
      <c r="D20" s="228">
        <v>93</v>
      </c>
      <c r="E20" s="20" t="s">
        <v>153</v>
      </c>
      <c r="F20" s="36">
        <f>H20+J20+L20+N20+P20+R20+T20+V20+X20+Z20+AB20+AD20+AF20</f>
        <v>593.89</v>
      </c>
      <c r="G20" s="64"/>
      <c r="H20" s="46"/>
      <c r="I20" s="64"/>
      <c r="J20" s="46"/>
      <c r="K20" s="54">
        <v>0.04594907407407408</v>
      </c>
      <c r="L20" s="46">
        <v>83.04</v>
      </c>
      <c r="M20" s="54">
        <v>0.029652777777777778</v>
      </c>
      <c r="N20" s="53">
        <v>92.29</v>
      </c>
      <c r="O20" s="54"/>
      <c r="P20" s="46"/>
      <c r="Q20" s="64"/>
      <c r="R20" s="53"/>
      <c r="S20" s="54">
        <v>0.059895833333333336</v>
      </c>
      <c r="T20" s="53">
        <v>73.91</v>
      </c>
      <c r="U20" s="54">
        <v>0.04513888888888889</v>
      </c>
      <c r="V20" s="53">
        <v>61.28</v>
      </c>
      <c r="W20" s="54">
        <v>0.06989583333333334</v>
      </c>
      <c r="X20" s="46">
        <v>74.25</v>
      </c>
      <c r="Y20" s="54">
        <v>0.0534375</v>
      </c>
      <c r="Z20" s="53">
        <v>48.91</v>
      </c>
      <c r="AA20" s="54">
        <v>0.04738425925925926</v>
      </c>
      <c r="AB20" s="46">
        <v>72.73</v>
      </c>
      <c r="AC20" s="64"/>
      <c r="AD20" s="46"/>
      <c r="AE20" s="54">
        <v>0.024837962962962964</v>
      </c>
      <c r="AF20" s="46">
        <v>87.48</v>
      </c>
    </row>
    <row r="21" spans="1:32" ht="12.75">
      <c r="A21" s="56"/>
      <c r="B21" s="201"/>
      <c r="C21" s="205" t="s">
        <v>301</v>
      </c>
      <c r="D21" s="229"/>
      <c r="E21" s="202"/>
      <c r="F21" s="57"/>
      <c r="G21" s="203"/>
      <c r="H21" s="204"/>
      <c r="I21" s="203"/>
      <c r="J21" s="204"/>
      <c r="K21" s="197"/>
      <c r="L21" s="204"/>
      <c r="M21" s="197"/>
      <c r="N21" s="26"/>
      <c r="O21" s="197"/>
      <c r="P21" s="204"/>
      <c r="Q21" s="203"/>
      <c r="R21" s="26"/>
      <c r="S21" s="197"/>
      <c r="T21" s="26"/>
      <c r="U21" s="197"/>
      <c r="V21" s="26"/>
      <c r="W21" s="197"/>
      <c r="X21" s="204"/>
      <c r="Y21" s="197"/>
      <c r="Z21" s="26"/>
      <c r="AA21" s="197"/>
      <c r="AB21" s="204"/>
      <c r="AC21" s="203"/>
      <c r="AD21" s="204"/>
      <c r="AE21" s="197"/>
      <c r="AF21" s="204"/>
    </row>
    <row r="22" spans="1:32" ht="12.75">
      <c r="A22" s="56"/>
      <c r="B22" s="201"/>
      <c r="C22" s="205" t="s">
        <v>302</v>
      </c>
      <c r="D22" s="229"/>
      <c r="E22" s="202"/>
      <c r="F22" s="57"/>
      <c r="G22" s="203"/>
      <c r="H22" s="204"/>
      <c r="I22" s="203"/>
      <c r="J22" s="204"/>
      <c r="K22" s="197"/>
      <c r="L22" s="204"/>
      <c r="M22" s="197"/>
      <c r="N22" s="26"/>
      <c r="O22" s="197"/>
      <c r="P22" s="204"/>
      <c r="Q22" s="203"/>
      <c r="R22" s="26"/>
      <c r="S22" s="197"/>
      <c r="T22" s="26"/>
      <c r="U22" s="197"/>
      <c r="V22" s="26"/>
      <c r="W22" s="197"/>
      <c r="X22" s="204"/>
      <c r="Y22" s="197"/>
      <c r="Z22" s="26"/>
      <c r="AA22" s="197"/>
      <c r="AB22" s="204"/>
      <c r="AC22" s="203"/>
      <c r="AD22" s="204"/>
      <c r="AE22" s="197"/>
      <c r="AF22" s="204"/>
    </row>
    <row r="23" spans="9:11" ht="13.5" thickBot="1">
      <c r="I23" s="3"/>
      <c r="K23" s="3"/>
    </row>
    <row r="24" spans="3:32" ht="24" thickBot="1">
      <c r="C24" s="22" t="s">
        <v>142</v>
      </c>
      <c r="D24" s="23" t="s">
        <v>149</v>
      </c>
      <c r="F24" s="26"/>
      <c r="G24" s="221" t="s">
        <v>137</v>
      </c>
      <c r="H24" s="223"/>
      <c r="I24" s="221" t="s">
        <v>138</v>
      </c>
      <c r="J24" s="223"/>
      <c r="K24" s="222" t="s">
        <v>140</v>
      </c>
      <c r="L24" s="223"/>
      <c r="M24" s="224" t="s">
        <v>141</v>
      </c>
      <c r="N24" s="223"/>
      <c r="O24" s="218" t="s">
        <v>168</v>
      </c>
      <c r="P24" s="220"/>
      <c r="Q24" s="218" t="s">
        <v>169</v>
      </c>
      <c r="R24" s="219"/>
      <c r="S24" s="218" t="s">
        <v>247</v>
      </c>
      <c r="T24" s="220"/>
      <c r="U24" s="218" t="s">
        <v>248</v>
      </c>
      <c r="V24" s="219"/>
      <c r="W24" s="218" t="s">
        <v>255</v>
      </c>
      <c r="X24" s="219"/>
      <c r="Y24" s="218" t="s">
        <v>256</v>
      </c>
      <c r="Z24" s="219"/>
      <c r="AA24" s="218" t="s">
        <v>284</v>
      </c>
      <c r="AB24" s="219"/>
      <c r="AC24" s="218" t="s">
        <v>283</v>
      </c>
      <c r="AD24" s="219"/>
      <c r="AE24" s="218" t="s">
        <v>285</v>
      </c>
      <c r="AF24" s="219"/>
    </row>
    <row r="25" spans="1:32" ht="13.5" thickBot="1">
      <c r="A25" s="14" t="s">
        <v>127</v>
      </c>
      <c r="B25" s="42" t="s">
        <v>128</v>
      </c>
      <c r="C25" s="27" t="s">
        <v>130</v>
      </c>
      <c r="D25" s="227" t="s">
        <v>129</v>
      </c>
      <c r="E25" s="28" t="s">
        <v>131</v>
      </c>
      <c r="F25" s="29" t="s">
        <v>139</v>
      </c>
      <c r="G25" s="30" t="s">
        <v>132</v>
      </c>
      <c r="H25" s="33" t="s">
        <v>133</v>
      </c>
      <c r="I25" s="32" t="s">
        <v>132</v>
      </c>
      <c r="J25" s="33" t="s">
        <v>133</v>
      </c>
      <c r="K25" s="34" t="s">
        <v>132</v>
      </c>
      <c r="L25" s="33" t="s">
        <v>133</v>
      </c>
      <c r="M25" s="30" t="s">
        <v>132</v>
      </c>
      <c r="N25" s="31" t="s">
        <v>133</v>
      </c>
      <c r="O25" s="30" t="s">
        <v>132</v>
      </c>
      <c r="P25" s="33" t="s">
        <v>133</v>
      </c>
      <c r="Q25" s="30" t="s">
        <v>132</v>
      </c>
      <c r="R25" s="31" t="s">
        <v>133</v>
      </c>
      <c r="S25" s="30" t="s">
        <v>132</v>
      </c>
      <c r="T25" s="33" t="s">
        <v>133</v>
      </c>
      <c r="U25" s="30" t="s">
        <v>132</v>
      </c>
      <c r="V25" s="31" t="s">
        <v>133</v>
      </c>
      <c r="W25" s="30" t="s">
        <v>132</v>
      </c>
      <c r="X25" s="33" t="s">
        <v>133</v>
      </c>
      <c r="Y25" s="30" t="s">
        <v>132</v>
      </c>
      <c r="Z25" s="31" t="s">
        <v>133</v>
      </c>
      <c r="AA25" s="30" t="s">
        <v>132</v>
      </c>
      <c r="AB25" s="33" t="s">
        <v>133</v>
      </c>
      <c r="AC25" s="30" t="s">
        <v>132</v>
      </c>
      <c r="AD25" s="33" t="s">
        <v>133</v>
      </c>
      <c r="AE25" s="30" t="s">
        <v>132</v>
      </c>
      <c r="AF25" s="33" t="s">
        <v>133</v>
      </c>
    </row>
    <row r="26" spans="1:32" ht="15">
      <c r="A26" s="49" t="s">
        <v>184</v>
      </c>
      <c r="B26" s="35" t="s">
        <v>261</v>
      </c>
      <c r="C26" s="20" t="s">
        <v>11</v>
      </c>
      <c r="D26" s="228">
        <v>92</v>
      </c>
      <c r="E26" s="20" t="s">
        <v>12</v>
      </c>
      <c r="F26" s="36">
        <f>P26+R26+T26+V26+Z26+AB26+AD26+AF26</f>
        <v>821.3399999999999</v>
      </c>
      <c r="G26" s="120">
        <v>0.0346412037037037</v>
      </c>
      <c r="H26" s="192">
        <v>102</v>
      </c>
      <c r="I26" s="54">
        <v>0.041666666666666664</v>
      </c>
      <c r="J26" s="192">
        <v>102</v>
      </c>
      <c r="K26" s="55">
        <v>0.03607638888888889</v>
      </c>
      <c r="L26" s="192">
        <v>102</v>
      </c>
      <c r="M26" s="55">
        <v>0.03629629629629629</v>
      </c>
      <c r="N26" s="194">
        <v>102</v>
      </c>
      <c r="O26" s="55">
        <v>0.04429398148148148</v>
      </c>
      <c r="P26" s="46">
        <v>102</v>
      </c>
      <c r="Q26" s="55">
        <v>0.021967592592592594</v>
      </c>
      <c r="R26" s="53">
        <v>102</v>
      </c>
      <c r="S26" s="55">
        <v>0.06121527777777778</v>
      </c>
      <c r="T26" s="53">
        <v>102</v>
      </c>
      <c r="U26" s="119">
        <v>0.035486111111111114</v>
      </c>
      <c r="V26" s="53">
        <v>102</v>
      </c>
      <c r="W26" s="64" t="s">
        <v>253</v>
      </c>
      <c r="X26" s="193">
        <v>10</v>
      </c>
      <c r="Y26" s="55">
        <v>0.028333333333333332</v>
      </c>
      <c r="Z26" s="53">
        <v>102</v>
      </c>
      <c r="AA26" s="121" t="s">
        <v>144</v>
      </c>
      <c r="AB26" s="191">
        <v>102.67</v>
      </c>
      <c r="AC26" s="133">
        <v>0.019270833333333334</v>
      </c>
      <c r="AD26" s="46">
        <v>106</v>
      </c>
      <c r="AE26" s="121" t="s">
        <v>144</v>
      </c>
      <c r="AF26" s="191">
        <v>102.67</v>
      </c>
    </row>
    <row r="27" spans="1:32" ht="15">
      <c r="A27" s="49" t="s">
        <v>185</v>
      </c>
      <c r="B27" s="35" t="s">
        <v>261</v>
      </c>
      <c r="C27" s="20" t="s">
        <v>14</v>
      </c>
      <c r="D27" s="228">
        <v>92</v>
      </c>
      <c r="E27" s="20" t="s">
        <v>1</v>
      </c>
      <c r="F27" s="36">
        <f>H27+L27+N27+V27+X27+Z27+AB27+AF27</f>
        <v>738.38</v>
      </c>
      <c r="G27" s="120">
        <v>0.04164351851851852</v>
      </c>
      <c r="H27" s="46">
        <v>84.85</v>
      </c>
      <c r="I27" s="54">
        <v>0.05590277777777778</v>
      </c>
      <c r="J27" s="192">
        <v>76.02</v>
      </c>
      <c r="K27" s="54">
        <v>0.0435300925925926</v>
      </c>
      <c r="L27" s="46">
        <v>84.53</v>
      </c>
      <c r="M27" s="54">
        <v>0.04096064814814815</v>
      </c>
      <c r="N27" s="53">
        <v>90.38</v>
      </c>
      <c r="O27" s="54">
        <v>0.061956018518518514</v>
      </c>
      <c r="P27" s="192">
        <v>72.92</v>
      </c>
      <c r="Q27" s="54">
        <v>0.03209490740740741</v>
      </c>
      <c r="R27" s="194">
        <v>69.81</v>
      </c>
      <c r="S27" s="54">
        <v>0.09753472222222222</v>
      </c>
      <c r="T27" s="194">
        <v>64.02</v>
      </c>
      <c r="U27" s="54">
        <v>0.043680555555555556</v>
      </c>
      <c r="V27" s="53">
        <v>82.86</v>
      </c>
      <c r="W27" s="54">
        <v>0.06640046296296297</v>
      </c>
      <c r="X27" s="46">
        <v>102</v>
      </c>
      <c r="Y27" s="54">
        <v>0.03534722222222222</v>
      </c>
      <c r="Z27" s="53">
        <v>81.76</v>
      </c>
      <c r="AA27" s="122">
        <v>0.048553240740740744</v>
      </c>
      <c r="AB27" s="184">
        <v>106</v>
      </c>
      <c r="AC27" s="123">
        <v>0.030486111111111113</v>
      </c>
      <c r="AD27" s="192">
        <v>67</v>
      </c>
      <c r="AE27" s="54">
        <v>0.029652777777777778</v>
      </c>
      <c r="AF27" s="46">
        <v>106</v>
      </c>
    </row>
    <row r="28" spans="1:32" ht="15">
      <c r="A28" s="49" t="s">
        <v>186</v>
      </c>
      <c r="B28" s="35" t="s">
        <v>261</v>
      </c>
      <c r="C28" s="20" t="s">
        <v>13</v>
      </c>
      <c r="D28" s="228">
        <v>91</v>
      </c>
      <c r="E28" s="20" t="s">
        <v>1</v>
      </c>
      <c r="F28" s="36">
        <f>H28+J28+L28+N28+V28+X28+AB28+AF28</f>
        <v>693.0699999999999</v>
      </c>
      <c r="G28" s="120">
        <v>0.03934027777777777</v>
      </c>
      <c r="H28" s="46">
        <v>89.82</v>
      </c>
      <c r="I28" s="54">
        <v>0.05623842592592593</v>
      </c>
      <c r="J28" s="46">
        <v>75.57</v>
      </c>
      <c r="K28" s="54">
        <v>0.03981481481481482</v>
      </c>
      <c r="L28" s="46">
        <v>92.42</v>
      </c>
      <c r="M28" s="54">
        <v>0.04203703703703704</v>
      </c>
      <c r="N28" s="53">
        <v>88.07</v>
      </c>
      <c r="O28" s="54">
        <v>0.061793981481481484</v>
      </c>
      <c r="P28" s="192">
        <v>73.11</v>
      </c>
      <c r="Q28" s="54">
        <v>0.03262731481481482</v>
      </c>
      <c r="R28" s="194">
        <v>68.68</v>
      </c>
      <c r="S28" s="54">
        <v>0.09028935185185184</v>
      </c>
      <c r="T28" s="194">
        <v>69.15</v>
      </c>
      <c r="U28" s="54">
        <v>0.0474537037037037</v>
      </c>
      <c r="V28" s="53">
        <v>76.28</v>
      </c>
      <c r="W28" s="55">
        <v>0.08297453703703704</v>
      </c>
      <c r="X28" s="46">
        <v>81.63</v>
      </c>
      <c r="Y28" s="54">
        <v>0.04800925925925926</v>
      </c>
      <c r="Z28" s="194">
        <v>60.2</v>
      </c>
      <c r="AA28" s="124">
        <v>0.05229166666666666</v>
      </c>
      <c r="AB28" s="185">
        <v>98.42</v>
      </c>
      <c r="AC28" s="125">
        <v>0.027824074074074074</v>
      </c>
      <c r="AD28" s="192">
        <v>73.42</v>
      </c>
      <c r="AE28" s="54">
        <v>0.03459490740740741</v>
      </c>
      <c r="AF28" s="46">
        <v>90.86</v>
      </c>
    </row>
    <row r="29" spans="1:32" ht="15">
      <c r="A29" s="49" t="s">
        <v>187</v>
      </c>
      <c r="B29" s="35" t="s">
        <v>261</v>
      </c>
      <c r="C29" s="20" t="s">
        <v>16</v>
      </c>
      <c r="D29" s="228">
        <v>92</v>
      </c>
      <c r="E29" s="20" t="s">
        <v>12</v>
      </c>
      <c r="F29" s="36">
        <f>H29+L29+N29+P29+V29+X29+Z29+AB29+AD29+AF29</f>
        <v>675.33</v>
      </c>
      <c r="G29" s="54">
        <v>0.046828703703703706</v>
      </c>
      <c r="H29" s="46">
        <v>75.45</v>
      </c>
      <c r="I29" s="54">
        <v>0.06289351851851853</v>
      </c>
      <c r="J29" s="192">
        <v>67.57</v>
      </c>
      <c r="K29" s="54">
        <v>0.04237268518518519</v>
      </c>
      <c r="L29" s="46">
        <v>86.84</v>
      </c>
      <c r="M29" s="54">
        <v>0.04770833333333333</v>
      </c>
      <c r="N29" s="53">
        <v>77.6</v>
      </c>
      <c r="O29" s="54">
        <v>0.0571875</v>
      </c>
      <c r="P29" s="46">
        <v>79</v>
      </c>
      <c r="Q29" s="54">
        <v>0.03215277777777777</v>
      </c>
      <c r="R29" s="194">
        <v>69.69</v>
      </c>
      <c r="S29" s="54">
        <v>0.08540509259259259</v>
      </c>
      <c r="T29" s="194">
        <v>73.11</v>
      </c>
      <c r="U29" s="54">
        <v>0.0431712962962963</v>
      </c>
      <c r="V29" s="53">
        <v>83.84</v>
      </c>
      <c r="W29" s="64"/>
      <c r="X29" s="46"/>
      <c r="Y29" s="64"/>
      <c r="Z29" s="53"/>
      <c r="AA29" s="126">
        <v>0.06150462962962963</v>
      </c>
      <c r="AB29" s="186">
        <v>83.68</v>
      </c>
      <c r="AC29" s="127">
        <v>0.021331018518518517</v>
      </c>
      <c r="AD29" s="46">
        <v>95.76</v>
      </c>
      <c r="AE29" s="54">
        <v>0.03373842592592593</v>
      </c>
      <c r="AF29" s="46">
        <v>93.16</v>
      </c>
    </row>
    <row r="30" spans="1:32" ht="15">
      <c r="A30" s="49" t="s">
        <v>188</v>
      </c>
      <c r="B30" s="35" t="s">
        <v>261</v>
      </c>
      <c r="C30" s="20" t="s">
        <v>17</v>
      </c>
      <c r="D30" s="228">
        <v>92</v>
      </c>
      <c r="E30" s="20" t="s">
        <v>1</v>
      </c>
      <c r="F30" s="36">
        <f>L30+P30+R30+V30+X30+Z30+AB30+AF30</f>
        <v>648.33</v>
      </c>
      <c r="G30" s="54">
        <v>0.05228009259259259</v>
      </c>
      <c r="H30" s="192">
        <v>67.59</v>
      </c>
      <c r="I30" s="54">
        <v>0.06709490740740741</v>
      </c>
      <c r="J30" s="192">
        <v>63.34</v>
      </c>
      <c r="K30" s="54">
        <v>0.045254629629629624</v>
      </c>
      <c r="L30" s="46">
        <v>81.31</v>
      </c>
      <c r="M30" s="54">
        <v>0.05399305555555556</v>
      </c>
      <c r="N30" s="194">
        <v>68.57</v>
      </c>
      <c r="O30" s="54">
        <v>0.057303240740740745</v>
      </c>
      <c r="P30" s="46">
        <v>78.84</v>
      </c>
      <c r="Q30" s="54">
        <v>0.029861111111111113</v>
      </c>
      <c r="R30" s="53">
        <v>75.04</v>
      </c>
      <c r="S30" s="54">
        <v>0.09103009259259259</v>
      </c>
      <c r="T30" s="194">
        <v>68.59</v>
      </c>
      <c r="U30" s="54">
        <v>0.046099537037037036</v>
      </c>
      <c r="V30" s="53">
        <v>78.52</v>
      </c>
      <c r="W30" s="54">
        <v>0.08848379629629628</v>
      </c>
      <c r="X30" s="46">
        <v>76.54</v>
      </c>
      <c r="Y30" s="54">
        <v>0.036273148148148145</v>
      </c>
      <c r="Z30" s="53">
        <v>79.67</v>
      </c>
      <c r="AA30" s="128">
        <v>0.055543981481481486</v>
      </c>
      <c r="AB30" s="187">
        <v>92.66</v>
      </c>
      <c r="AC30" s="129">
        <v>0.02766203703703704</v>
      </c>
      <c r="AD30" s="192">
        <v>73.85</v>
      </c>
      <c r="AE30" s="54">
        <v>0.03665509259259259</v>
      </c>
      <c r="AF30" s="46">
        <v>85.75</v>
      </c>
    </row>
    <row r="31" spans="1:32" ht="15">
      <c r="A31" s="49" t="s">
        <v>189</v>
      </c>
      <c r="B31" s="35" t="s">
        <v>261</v>
      </c>
      <c r="C31" s="20" t="s">
        <v>15</v>
      </c>
      <c r="D31" s="228">
        <v>92</v>
      </c>
      <c r="E31" s="20" t="s">
        <v>1</v>
      </c>
      <c r="F31" s="36">
        <f>H31+J31+N31+R31+V31+X31+Z31+AB31+AF31</f>
        <v>647.64</v>
      </c>
      <c r="G31" s="54">
        <v>0.049386574074074076</v>
      </c>
      <c r="H31" s="46">
        <v>71.55</v>
      </c>
      <c r="I31" s="54">
        <v>0.058611111111111114</v>
      </c>
      <c r="J31" s="46">
        <v>72.51</v>
      </c>
      <c r="K31" s="54">
        <v>0.053530092592592594</v>
      </c>
      <c r="L31" s="192">
        <v>68.74</v>
      </c>
      <c r="M31" s="54">
        <v>0.0527662037037037</v>
      </c>
      <c r="N31" s="53">
        <v>70.16</v>
      </c>
      <c r="O31" s="54">
        <v>0.06502314814814815</v>
      </c>
      <c r="P31" s="192">
        <v>69.48</v>
      </c>
      <c r="Q31" s="54">
        <v>0.029050925925925928</v>
      </c>
      <c r="R31" s="53">
        <v>77.13</v>
      </c>
      <c r="S31" s="64" t="s">
        <v>253</v>
      </c>
      <c r="T31" s="194">
        <v>10</v>
      </c>
      <c r="U31" s="54">
        <v>0.05436342592592593</v>
      </c>
      <c r="V31" s="53"/>
      <c r="W31" s="54">
        <v>0.09157407407407407</v>
      </c>
      <c r="X31" s="46">
        <v>73.96</v>
      </c>
      <c r="Y31" s="54">
        <v>0.0344212962962963</v>
      </c>
      <c r="Z31" s="53">
        <v>83.96</v>
      </c>
      <c r="AA31" s="130">
        <v>0.05527777777777778</v>
      </c>
      <c r="AB31" s="188">
        <v>93.11</v>
      </c>
      <c r="AC31" s="131">
        <v>0.03395833333333333</v>
      </c>
      <c r="AD31" s="192">
        <v>60.15</v>
      </c>
      <c r="AE31" s="54">
        <v>0.029861111111111113</v>
      </c>
      <c r="AF31" s="46">
        <v>105.26</v>
      </c>
    </row>
    <row r="32" spans="7:24" ht="12.75">
      <c r="G32" s="19"/>
      <c r="I32" s="3"/>
      <c r="K32" s="3"/>
      <c r="W32" s="56"/>
      <c r="X32" s="57"/>
    </row>
    <row r="33" spans="7:24" ht="12.75">
      <c r="G33" s="19"/>
      <c r="I33" s="3"/>
      <c r="K33" s="3"/>
      <c r="W33" s="56"/>
      <c r="X33" s="57"/>
    </row>
    <row r="34" spans="7:11" ht="12.75">
      <c r="G34" s="19"/>
      <c r="I34" s="3"/>
      <c r="K34" s="3"/>
    </row>
    <row r="35" spans="7:11" ht="13.5" thickBot="1">
      <c r="G35" s="19"/>
      <c r="I35" s="3"/>
      <c r="K35" s="3"/>
    </row>
    <row r="36" spans="3:32" ht="24" thickBot="1">
      <c r="C36" s="13" t="s">
        <v>144</v>
      </c>
      <c r="D36" s="18"/>
      <c r="E36" s="12"/>
      <c r="F36" s="25"/>
      <c r="G36" s="221" t="s">
        <v>137</v>
      </c>
      <c r="H36" s="223"/>
      <c r="I36" s="221" t="s">
        <v>138</v>
      </c>
      <c r="J36" s="223"/>
      <c r="K36" s="222" t="s">
        <v>140</v>
      </c>
      <c r="L36" s="223"/>
      <c r="M36" s="224" t="s">
        <v>141</v>
      </c>
      <c r="N36" s="223"/>
      <c r="O36" s="218" t="s">
        <v>168</v>
      </c>
      <c r="P36" s="220"/>
      <c r="Q36" s="218" t="s">
        <v>169</v>
      </c>
      <c r="R36" s="219"/>
      <c r="S36" s="218" t="s">
        <v>247</v>
      </c>
      <c r="T36" s="220"/>
      <c r="U36" s="218" t="s">
        <v>248</v>
      </c>
      <c r="V36" s="219"/>
      <c r="W36" s="218" t="s">
        <v>255</v>
      </c>
      <c r="X36" s="219"/>
      <c r="Y36" s="218" t="s">
        <v>256</v>
      </c>
      <c r="Z36" s="219"/>
      <c r="AA36" s="218" t="s">
        <v>284</v>
      </c>
      <c r="AB36" s="219"/>
      <c r="AC36" s="218" t="s">
        <v>283</v>
      </c>
      <c r="AD36" s="219"/>
      <c r="AE36" s="218" t="s">
        <v>285</v>
      </c>
      <c r="AF36" s="219"/>
    </row>
    <row r="37" spans="1:32" ht="13.5" thickBot="1">
      <c r="A37" s="14" t="s">
        <v>127</v>
      </c>
      <c r="B37" s="42" t="s">
        <v>128</v>
      </c>
      <c r="C37" s="43" t="s">
        <v>130</v>
      </c>
      <c r="D37" s="230" t="s">
        <v>129</v>
      </c>
      <c r="E37" s="44" t="s">
        <v>131</v>
      </c>
      <c r="F37" s="43" t="s">
        <v>139</v>
      </c>
      <c r="G37" s="30" t="s">
        <v>132</v>
      </c>
      <c r="H37" s="33" t="s">
        <v>133</v>
      </c>
      <c r="I37" s="32" t="s">
        <v>132</v>
      </c>
      <c r="J37" s="33" t="s">
        <v>133</v>
      </c>
      <c r="K37" s="34" t="s">
        <v>132</v>
      </c>
      <c r="L37" s="33" t="s">
        <v>133</v>
      </c>
      <c r="M37" s="30" t="s">
        <v>132</v>
      </c>
      <c r="N37" s="31" t="s">
        <v>133</v>
      </c>
      <c r="O37" s="30" t="s">
        <v>132</v>
      </c>
      <c r="P37" s="33" t="s">
        <v>133</v>
      </c>
      <c r="Q37" s="30" t="s">
        <v>132</v>
      </c>
      <c r="R37" s="31" t="s">
        <v>133</v>
      </c>
      <c r="S37" s="30" t="s">
        <v>132</v>
      </c>
      <c r="T37" s="33" t="s">
        <v>133</v>
      </c>
      <c r="U37" s="30" t="s">
        <v>132</v>
      </c>
      <c r="V37" s="31" t="s">
        <v>133</v>
      </c>
      <c r="W37" s="30" t="s">
        <v>132</v>
      </c>
      <c r="X37" s="33" t="s">
        <v>133</v>
      </c>
      <c r="Y37" s="30" t="s">
        <v>132</v>
      </c>
      <c r="Z37" s="31" t="s">
        <v>133</v>
      </c>
      <c r="AA37" s="30" t="s">
        <v>132</v>
      </c>
      <c r="AB37" s="33" t="s">
        <v>133</v>
      </c>
      <c r="AC37" s="30" t="s">
        <v>132</v>
      </c>
      <c r="AD37" s="33" t="s">
        <v>133</v>
      </c>
      <c r="AE37" s="30" t="s">
        <v>132</v>
      </c>
      <c r="AF37" s="33" t="s">
        <v>133</v>
      </c>
    </row>
    <row r="38" spans="1:32" ht="15">
      <c r="A38" s="49" t="s">
        <v>184</v>
      </c>
      <c r="B38" s="35" t="s">
        <v>261</v>
      </c>
      <c r="C38" s="20" t="s">
        <v>11</v>
      </c>
      <c r="D38" s="228">
        <v>92</v>
      </c>
      <c r="E38" s="20" t="s">
        <v>12</v>
      </c>
      <c r="F38" s="36">
        <f>P38+R38+T38+V38+Z38+AB38+AD38+AF38</f>
        <v>828</v>
      </c>
      <c r="G38" s="120">
        <v>0.0346412037037037</v>
      </c>
      <c r="H38" s="192">
        <v>102</v>
      </c>
      <c r="I38" s="54">
        <v>0.041666666666666664</v>
      </c>
      <c r="J38" s="192">
        <v>102</v>
      </c>
      <c r="K38" s="55">
        <v>0.03607638888888889</v>
      </c>
      <c r="L38" s="192">
        <v>102</v>
      </c>
      <c r="M38" s="55">
        <v>0.03629629629629629</v>
      </c>
      <c r="N38" s="194">
        <v>98.62</v>
      </c>
      <c r="O38" s="55">
        <v>0.04429398148148148</v>
      </c>
      <c r="P38" s="46">
        <v>102</v>
      </c>
      <c r="Q38" s="55">
        <v>0.021967592592592594</v>
      </c>
      <c r="R38" s="53">
        <v>102</v>
      </c>
      <c r="S38" s="55">
        <v>0.06121527777777778</v>
      </c>
      <c r="T38" s="53">
        <v>102</v>
      </c>
      <c r="U38" s="119">
        <v>0.035486111111111114</v>
      </c>
      <c r="V38" s="53">
        <v>102</v>
      </c>
      <c r="W38" s="64" t="s">
        <v>253</v>
      </c>
      <c r="X38" s="192">
        <v>10</v>
      </c>
      <c r="Y38" s="55">
        <v>0.028333333333333332</v>
      </c>
      <c r="Z38" s="53">
        <v>102</v>
      </c>
      <c r="AA38" s="132">
        <v>0.04462962962962963</v>
      </c>
      <c r="AB38" s="189">
        <v>106</v>
      </c>
      <c r="AC38" s="133">
        <v>0.019270833333333334</v>
      </c>
      <c r="AD38" s="46">
        <v>106</v>
      </c>
      <c r="AE38" s="54">
        <v>0.03297453703703704</v>
      </c>
      <c r="AF38" s="46">
        <v>106</v>
      </c>
    </row>
    <row r="39" spans="1:32" ht="12.75">
      <c r="A39" s="49" t="s">
        <v>185</v>
      </c>
      <c r="B39" s="35" t="s">
        <v>261</v>
      </c>
      <c r="C39" s="20" t="s">
        <v>13</v>
      </c>
      <c r="D39" s="228">
        <v>91</v>
      </c>
      <c r="E39" s="20" t="s">
        <v>1</v>
      </c>
      <c r="F39" s="36">
        <f>H39+J39+L39+N39+V39+X39+AB39+AD39+AF39</f>
        <v>694.98</v>
      </c>
      <c r="G39" s="120">
        <v>0.03934027777777777</v>
      </c>
      <c r="H39" s="46">
        <v>89.82</v>
      </c>
      <c r="I39" s="54">
        <v>0.05623842592592593</v>
      </c>
      <c r="J39" s="46">
        <v>75.57</v>
      </c>
      <c r="K39" s="54">
        <v>0.03981481481481482</v>
      </c>
      <c r="L39" s="46">
        <v>92.42</v>
      </c>
      <c r="M39" s="54">
        <v>0.04203703703703704</v>
      </c>
      <c r="N39" s="53">
        <v>85.15</v>
      </c>
      <c r="O39" s="54">
        <v>0.061793981481481484</v>
      </c>
      <c r="P39" s="192">
        <v>73.11</v>
      </c>
      <c r="Q39" s="54">
        <v>0.03262731481481482</v>
      </c>
      <c r="R39" s="194">
        <v>68.68</v>
      </c>
      <c r="S39" s="54">
        <v>0.09028935185185184</v>
      </c>
      <c r="T39" s="194">
        <v>69.15</v>
      </c>
      <c r="U39" s="54">
        <v>0.0474537037037037</v>
      </c>
      <c r="V39" s="53">
        <v>76.28</v>
      </c>
      <c r="W39" s="134">
        <v>0.08297453703703704</v>
      </c>
      <c r="X39" s="46">
        <v>102</v>
      </c>
      <c r="Y39" s="54">
        <v>0.04800925925925926</v>
      </c>
      <c r="Z39" s="194">
        <v>60.2</v>
      </c>
      <c r="AA39" s="64" t="s">
        <v>142</v>
      </c>
      <c r="AB39" s="191">
        <v>86.87</v>
      </c>
      <c r="AC39" s="135"/>
      <c r="AD39" s="46"/>
      <c r="AE39" s="64" t="s">
        <v>142</v>
      </c>
      <c r="AF39" s="191">
        <v>86.87</v>
      </c>
    </row>
    <row r="40" spans="1:32" ht="12.75">
      <c r="A40" s="49" t="s">
        <v>186</v>
      </c>
      <c r="B40" s="35" t="s">
        <v>264</v>
      </c>
      <c r="C40" s="20" t="s">
        <v>17</v>
      </c>
      <c r="D40" s="228">
        <v>92</v>
      </c>
      <c r="E40" s="20" t="s">
        <v>1</v>
      </c>
      <c r="F40" s="36">
        <f>L40+P40+R40+V40+X40+Z40+AB40+AD40+AF40</f>
        <v>652.0500000000001</v>
      </c>
      <c r="G40" s="54">
        <v>0.05228009259259259</v>
      </c>
      <c r="H40" s="192">
        <v>67.59</v>
      </c>
      <c r="I40" s="54">
        <v>0.06709490740740741</v>
      </c>
      <c r="J40" s="192">
        <v>63.34</v>
      </c>
      <c r="K40" s="54">
        <v>0.045254629629629624</v>
      </c>
      <c r="L40" s="46">
        <v>81.31</v>
      </c>
      <c r="M40" s="54">
        <v>0.05399305555555556</v>
      </c>
      <c r="N40" s="194">
        <v>66.29</v>
      </c>
      <c r="O40" s="54">
        <v>0.057303240740740745</v>
      </c>
      <c r="P40" s="46">
        <v>78.84</v>
      </c>
      <c r="Q40" s="54">
        <v>0.029861111111111113</v>
      </c>
      <c r="R40" s="53">
        <v>75.04</v>
      </c>
      <c r="S40" s="54">
        <v>0.09103009259259259</v>
      </c>
      <c r="T40" s="194">
        <v>68.59</v>
      </c>
      <c r="U40" s="54">
        <v>0.046099537037037036</v>
      </c>
      <c r="V40" s="53">
        <v>78.52</v>
      </c>
      <c r="W40" s="54">
        <v>0.08848379629629628</v>
      </c>
      <c r="X40" s="46">
        <v>95.65</v>
      </c>
      <c r="Y40" s="54">
        <v>0.036273148148148145</v>
      </c>
      <c r="Z40" s="53">
        <v>79.67</v>
      </c>
      <c r="AA40" s="64" t="s">
        <v>142</v>
      </c>
      <c r="AB40" s="191">
        <v>81.51</v>
      </c>
      <c r="AC40" s="135"/>
      <c r="AD40" s="46"/>
      <c r="AE40" s="64" t="s">
        <v>142</v>
      </c>
      <c r="AF40" s="191">
        <v>81.51</v>
      </c>
    </row>
    <row r="41" spans="1:32" ht="12.75">
      <c r="A41" s="49" t="s">
        <v>187</v>
      </c>
      <c r="B41" s="35" t="s">
        <v>263</v>
      </c>
      <c r="C41" s="20" t="s">
        <v>14</v>
      </c>
      <c r="D41" s="228">
        <v>92</v>
      </c>
      <c r="E41" s="20" t="s">
        <v>1</v>
      </c>
      <c r="F41" s="36">
        <f>H41+J41+L41+N41+P41+V41+X41+Z41+AB41+AD41+AF41</f>
        <v>651.4300000000001</v>
      </c>
      <c r="G41" s="120">
        <v>0.04164351851851852</v>
      </c>
      <c r="H41" s="46">
        <v>84.85</v>
      </c>
      <c r="I41" s="54">
        <v>0.05590277777777778</v>
      </c>
      <c r="J41" s="46">
        <v>76.02</v>
      </c>
      <c r="K41" s="54">
        <v>0.0435300925925926</v>
      </c>
      <c r="L41" s="46">
        <v>84.53</v>
      </c>
      <c r="M41" s="54">
        <v>0.04096064814814815</v>
      </c>
      <c r="N41" s="53">
        <v>87.39</v>
      </c>
      <c r="O41" s="54">
        <v>0.061956018518518514</v>
      </c>
      <c r="P41" s="46">
        <v>72.92</v>
      </c>
      <c r="Q41" s="54">
        <v>0.03209490740740741</v>
      </c>
      <c r="R41" s="194">
        <v>69.81</v>
      </c>
      <c r="S41" s="54">
        <v>0.09753472222222222</v>
      </c>
      <c r="T41" s="194">
        <v>64.02</v>
      </c>
      <c r="U41" s="54">
        <v>0.043680555555555556</v>
      </c>
      <c r="V41" s="53">
        <v>82.86</v>
      </c>
      <c r="W41" s="64"/>
      <c r="X41" s="46"/>
      <c r="Y41" s="64"/>
      <c r="Z41" s="53"/>
      <c r="AA41" s="64" t="s">
        <v>142</v>
      </c>
      <c r="AB41" s="191">
        <v>81.43</v>
      </c>
      <c r="AC41" s="135"/>
      <c r="AD41" s="46"/>
      <c r="AE41" s="64" t="s">
        <v>142</v>
      </c>
      <c r="AF41" s="191">
        <v>81.43</v>
      </c>
    </row>
    <row r="42" spans="1:32" ht="12.75">
      <c r="A42" s="49" t="s">
        <v>188</v>
      </c>
      <c r="B42" s="198" t="s">
        <v>262</v>
      </c>
      <c r="C42" s="20" t="s">
        <v>16</v>
      </c>
      <c r="D42" s="228">
        <v>92</v>
      </c>
      <c r="E42" s="20" t="s">
        <v>12</v>
      </c>
      <c r="F42" s="36">
        <f>H42+L42+N42+P42+T42+V42+X42+Z42+AB42+AD42+AF42</f>
        <v>631.0300000000001</v>
      </c>
      <c r="G42" s="54">
        <v>0.046828703703703706</v>
      </c>
      <c r="H42" s="46">
        <v>75.45</v>
      </c>
      <c r="I42" s="54">
        <v>0.06289351851851853</v>
      </c>
      <c r="J42" s="192">
        <v>67.57</v>
      </c>
      <c r="K42" s="54">
        <v>0.04237268518518519</v>
      </c>
      <c r="L42" s="46">
        <v>86.84</v>
      </c>
      <c r="M42" s="54">
        <v>0.04770833333333333</v>
      </c>
      <c r="N42" s="53">
        <v>75.03</v>
      </c>
      <c r="O42" s="54">
        <v>0.0571875</v>
      </c>
      <c r="P42" s="46">
        <v>79</v>
      </c>
      <c r="Q42" s="54">
        <v>0.03215277777777777</v>
      </c>
      <c r="R42" s="194">
        <v>69.69</v>
      </c>
      <c r="S42" s="54">
        <v>0.08540509259259259</v>
      </c>
      <c r="T42" s="53">
        <v>73.11</v>
      </c>
      <c r="U42" s="54">
        <v>0.0431712962962963</v>
      </c>
      <c r="V42" s="53">
        <v>83.84</v>
      </c>
      <c r="W42" s="64"/>
      <c r="X42" s="46"/>
      <c r="Y42" s="64"/>
      <c r="Z42" s="53"/>
      <c r="AA42" s="64" t="s">
        <v>142</v>
      </c>
      <c r="AB42" s="191">
        <v>78.88</v>
      </c>
      <c r="AC42" s="135"/>
      <c r="AD42" s="46"/>
      <c r="AE42" s="64" t="s">
        <v>142</v>
      </c>
      <c r="AF42" s="191">
        <v>78.88</v>
      </c>
    </row>
    <row r="43" spans="1:32" ht="12.75">
      <c r="A43" s="49" t="s">
        <v>189</v>
      </c>
      <c r="B43" s="198" t="s">
        <v>262</v>
      </c>
      <c r="C43" s="20" t="s">
        <v>15</v>
      </c>
      <c r="D43" s="228">
        <v>92</v>
      </c>
      <c r="E43" s="20" t="s">
        <v>1</v>
      </c>
      <c r="F43" s="36">
        <f>H43+J43+P43+R43+X43+Z43+AB43+AD43+AF43</f>
        <v>622.73</v>
      </c>
      <c r="G43" s="54">
        <v>0.049386574074074076</v>
      </c>
      <c r="H43" s="46">
        <v>71.55</v>
      </c>
      <c r="I43" s="54">
        <v>0.058611111111111114</v>
      </c>
      <c r="J43" s="46">
        <v>72.51</v>
      </c>
      <c r="K43" s="54">
        <v>0.053530092592592594</v>
      </c>
      <c r="L43" s="192">
        <v>68.74</v>
      </c>
      <c r="M43" s="54">
        <v>0.0527662037037037</v>
      </c>
      <c r="N43" s="194">
        <v>67.84</v>
      </c>
      <c r="O43" s="54">
        <v>0.06502314814814815</v>
      </c>
      <c r="P43" s="46">
        <v>69.48</v>
      </c>
      <c r="Q43" s="54">
        <v>0.029050925925925928</v>
      </c>
      <c r="R43" s="53">
        <v>77.13</v>
      </c>
      <c r="S43" s="64" t="s">
        <v>253</v>
      </c>
      <c r="T43" s="194">
        <v>10</v>
      </c>
      <c r="U43" s="54">
        <v>0.05436342592592593</v>
      </c>
      <c r="V43" s="194">
        <v>66.58</v>
      </c>
      <c r="W43" s="54">
        <v>0.09157407407407407</v>
      </c>
      <c r="X43" s="46">
        <v>92.42</v>
      </c>
      <c r="Y43" s="54">
        <v>0.0344212962962963</v>
      </c>
      <c r="Z43" s="53">
        <v>83.96</v>
      </c>
      <c r="AA43" s="64" t="s">
        <v>142</v>
      </c>
      <c r="AB43" s="191">
        <v>77.84</v>
      </c>
      <c r="AC43" s="135"/>
      <c r="AD43" s="46"/>
      <c r="AE43" s="64" t="s">
        <v>142</v>
      </c>
      <c r="AF43" s="191">
        <v>77.84</v>
      </c>
    </row>
    <row r="44" spans="1:32" ht="12.75">
      <c r="A44" s="49" t="s">
        <v>190</v>
      </c>
      <c r="B44" s="198" t="s">
        <v>266</v>
      </c>
      <c r="C44" s="20" t="s">
        <v>155</v>
      </c>
      <c r="D44" s="228">
        <v>89</v>
      </c>
      <c r="E44" s="20" t="s">
        <v>8</v>
      </c>
      <c r="F44" s="36">
        <f>H44+J44+L44+N44+P44+R44+T44+V44+X44+Z44+AB44+AD44+AF44</f>
        <v>584.96</v>
      </c>
      <c r="G44" s="64"/>
      <c r="H44" s="46"/>
      <c r="I44" s="64"/>
      <c r="J44" s="46"/>
      <c r="K44" s="54">
        <v>0.04952546296296296</v>
      </c>
      <c r="L44" s="46">
        <v>74.3</v>
      </c>
      <c r="M44" s="54">
        <v>0.04434027777777778</v>
      </c>
      <c r="N44" s="53">
        <v>80.73</v>
      </c>
      <c r="O44" s="54"/>
      <c r="P44" s="46"/>
      <c r="Q44" s="64"/>
      <c r="R44" s="53"/>
      <c r="S44" s="54">
        <v>0.075625</v>
      </c>
      <c r="T44" s="53">
        <v>82.56</v>
      </c>
      <c r="U44" s="54">
        <v>0.05663194444444444</v>
      </c>
      <c r="V44" s="53">
        <v>63.91</v>
      </c>
      <c r="W44" s="54">
        <v>0.08321759259259259</v>
      </c>
      <c r="X44" s="46">
        <v>101.7</v>
      </c>
      <c r="Y44" s="54">
        <v>0.03561342592592592</v>
      </c>
      <c r="Z44" s="53">
        <v>81.15</v>
      </c>
      <c r="AA44" s="64" t="s">
        <v>156</v>
      </c>
      <c r="AB44" s="46">
        <v>10</v>
      </c>
      <c r="AC44" s="135"/>
      <c r="AD44" s="46"/>
      <c r="AE44" s="54">
        <v>0.03857638888888889</v>
      </c>
      <c r="AF44" s="46">
        <v>90.61</v>
      </c>
    </row>
    <row r="45" spans="9:11" ht="13.5" thickBot="1">
      <c r="I45" s="3"/>
      <c r="K45" s="3"/>
    </row>
    <row r="46" spans="3:32" ht="24" thickBot="1">
      <c r="C46" s="13" t="s">
        <v>143</v>
      </c>
      <c r="D46" s="231"/>
      <c r="E46" s="12"/>
      <c r="F46" s="25"/>
      <c r="G46" s="221" t="s">
        <v>172</v>
      </c>
      <c r="H46" s="223"/>
      <c r="I46" s="221" t="s">
        <v>181</v>
      </c>
      <c r="J46" s="223"/>
      <c r="K46" s="222" t="s">
        <v>140</v>
      </c>
      <c r="L46" s="223"/>
      <c r="M46" s="224" t="s">
        <v>182</v>
      </c>
      <c r="N46" s="223"/>
      <c r="O46" s="218" t="s">
        <v>183</v>
      </c>
      <c r="P46" s="220"/>
      <c r="Q46" s="221" t="s">
        <v>168</v>
      </c>
      <c r="R46" s="220"/>
      <c r="S46" s="217" t="s">
        <v>267</v>
      </c>
      <c r="T46" s="217"/>
      <c r="U46" s="221" t="s">
        <v>288</v>
      </c>
      <c r="V46" s="219"/>
      <c r="W46" s="221" t="s">
        <v>259</v>
      </c>
      <c r="X46" s="219"/>
      <c r="Y46" s="221" t="s">
        <v>258</v>
      </c>
      <c r="Z46" s="219"/>
      <c r="AA46" s="218" t="s">
        <v>284</v>
      </c>
      <c r="AB46" s="219"/>
      <c r="AC46" s="218" t="s">
        <v>286</v>
      </c>
      <c r="AD46" s="219"/>
      <c r="AE46" s="218" t="s">
        <v>285</v>
      </c>
      <c r="AF46" s="219"/>
    </row>
    <row r="47" spans="1:32" ht="13.5" thickBot="1">
      <c r="A47" s="14" t="s">
        <v>127</v>
      </c>
      <c r="B47" s="42" t="s">
        <v>128</v>
      </c>
      <c r="C47" s="43" t="s">
        <v>130</v>
      </c>
      <c r="D47" s="230" t="s">
        <v>129</v>
      </c>
      <c r="E47" s="44" t="s">
        <v>131</v>
      </c>
      <c r="F47" s="43" t="s">
        <v>139</v>
      </c>
      <c r="G47" s="30" t="s">
        <v>132</v>
      </c>
      <c r="H47" s="33" t="s">
        <v>133</v>
      </c>
      <c r="I47" s="30" t="s">
        <v>132</v>
      </c>
      <c r="J47" s="31" t="s">
        <v>133</v>
      </c>
      <c r="K47" s="34" t="s">
        <v>132</v>
      </c>
      <c r="L47" s="33" t="s">
        <v>133</v>
      </c>
      <c r="M47" s="30" t="s">
        <v>132</v>
      </c>
      <c r="N47" s="31" t="s">
        <v>133</v>
      </c>
      <c r="O47" s="30" t="s">
        <v>132</v>
      </c>
      <c r="P47" s="59" t="s">
        <v>133</v>
      </c>
      <c r="Q47" s="58" t="s">
        <v>132</v>
      </c>
      <c r="R47" s="65" t="s">
        <v>133</v>
      </c>
      <c r="S47" s="68" t="s">
        <v>268</v>
      </c>
      <c r="T47" s="69" t="s">
        <v>268</v>
      </c>
      <c r="U47" s="30" t="s">
        <v>132</v>
      </c>
      <c r="V47" s="61" t="s">
        <v>133</v>
      </c>
      <c r="W47" s="60" t="s">
        <v>132</v>
      </c>
      <c r="X47" s="31" t="s">
        <v>133</v>
      </c>
      <c r="Y47" s="30" t="s">
        <v>132</v>
      </c>
      <c r="Z47" s="61" t="s">
        <v>133</v>
      </c>
      <c r="AA47" s="30" t="s">
        <v>132</v>
      </c>
      <c r="AB47" s="33" t="s">
        <v>133</v>
      </c>
      <c r="AC47" s="30" t="s">
        <v>132</v>
      </c>
      <c r="AD47" s="33" t="s">
        <v>133</v>
      </c>
      <c r="AE47" s="30" t="s">
        <v>132</v>
      </c>
      <c r="AF47" s="33" t="s">
        <v>133</v>
      </c>
    </row>
    <row r="48" spans="1:32" ht="15">
      <c r="A48" s="200" t="s">
        <v>184</v>
      </c>
      <c r="B48" s="198" t="s">
        <v>265</v>
      </c>
      <c r="C48" s="20" t="s">
        <v>40</v>
      </c>
      <c r="D48" s="228"/>
      <c r="E48" s="20" t="s">
        <v>12</v>
      </c>
      <c r="F48" s="36">
        <f>H48+L48+P48+R48+T48+V48+X48+Z48+AB48+AD48+AF48</f>
        <v>721.99</v>
      </c>
      <c r="G48" s="64"/>
      <c r="H48" s="46"/>
      <c r="I48" s="120">
        <v>0.030324074074074073</v>
      </c>
      <c r="J48" s="194">
        <v>95.94</v>
      </c>
      <c r="K48" s="55">
        <v>0.04082175925925926</v>
      </c>
      <c r="L48" s="46">
        <v>102</v>
      </c>
      <c r="M48" s="54">
        <v>0.02677083333333333</v>
      </c>
      <c r="N48" s="194">
        <v>92.62</v>
      </c>
      <c r="O48" s="55"/>
      <c r="P48" s="46"/>
      <c r="Q48" s="199">
        <v>0.03804398148148148</v>
      </c>
      <c r="R48" s="136">
        <v>102</v>
      </c>
      <c r="S48" s="64"/>
      <c r="T48" s="53"/>
      <c r="U48" s="137"/>
      <c r="V48" s="53"/>
      <c r="W48" s="55">
        <v>0.05112268518518518</v>
      </c>
      <c r="X48" s="46">
        <v>104</v>
      </c>
      <c r="Y48" s="54">
        <v>0.026493055555555558</v>
      </c>
      <c r="Z48" s="53">
        <v>97.99</v>
      </c>
      <c r="AA48" s="147">
        <v>0.05145833333333333</v>
      </c>
      <c r="AB48" s="46">
        <v>106</v>
      </c>
      <c r="AC48" s="54">
        <v>0.01599537037037037</v>
      </c>
      <c r="AD48" s="46">
        <v>104</v>
      </c>
      <c r="AE48" s="148">
        <v>0.026203703703703705</v>
      </c>
      <c r="AF48" s="46">
        <v>106</v>
      </c>
    </row>
    <row r="49" spans="1:32" ht="15">
      <c r="A49" s="200" t="s">
        <v>185</v>
      </c>
      <c r="B49" s="198" t="s">
        <v>263</v>
      </c>
      <c r="C49" s="20" t="s">
        <v>42</v>
      </c>
      <c r="D49" s="228"/>
      <c r="E49" s="20" t="s">
        <v>32</v>
      </c>
      <c r="F49" s="36">
        <f>H49+J49+L49+N49+P49+T49+V49+Z49+AD49</f>
        <v>705.27</v>
      </c>
      <c r="G49" s="54">
        <v>0.038831018518518515</v>
      </c>
      <c r="H49" s="46">
        <v>103.94</v>
      </c>
      <c r="I49" s="120">
        <v>0.02939814814814815</v>
      </c>
      <c r="J49" s="53">
        <v>98.96</v>
      </c>
      <c r="K49" s="54">
        <v>0.04329861111111111</v>
      </c>
      <c r="L49" s="46">
        <v>96.17</v>
      </c>
      <c r="M49" s="54">
        <v>0.023842592592592596</v>
      </c>
      <c r="N49" s="53">
        <v>104</v>
      </c>
      <c r="O49" s="54">
        <v>0.07731481481481482</v>
      </c>
      <c r="P49" s="46">
        <v>104</v>
      </c>
      <c r="Q49" s="54">
        <v>0.04056712962962963</v>
      </c>
      <c r="R49" s="195">
        <v>95.66</v>
      </c>
      <c r="S49" s="64"/>
      <c r="T49" s="53"/>
      <c r="U49" s="137"/>
      <c r="V49" s="53"/>
      <c r="W49" s="54">
        <v>0.060960648148148146</v>
      </c>
      <c r="X49" s="192">
        <v>87.22</v>
      </c>
      <c r="Y49" s="55">
        <v>0.025451388888888888</v>
      </c>
      <c r="Z49" s="53">
        <v>102</v>
      </c>
      <c r="AA49" s="138">
        <v>0.057986111111111106</v>
      </c>
      <c r="AB49" s="192">
        <v>94.07</v>
      </c>
      <c r="AC49" s="54">
        <v>0.017291666666666667</v>
      </c>
      <c r="AD49" s="46">
        <v>96.2</v>
      </c>
      <c r="AE49" s="139">
        <v>0.03197916666666666</v>
      </c>
      <c r="AF49" s="192">
        <v>86.86</v>
      </c>
    </row>
    <row r="50" spans="1:32" ht="15">
      <c r="A50" s="200" t="s">
        <v>186</v>
      </c>
      <c r="B50" s="198" t="s">
        <v>261</v>
      </c>
      <c r="C50" s="20" t="s">
        <v>160</v>
      </c>
      <c r="D50" s="228"/>
      <c r="E50" s="20" t="s">
        <v>37</v>
      </c>
      <c r="F50" s="36">
        <f>H50+J50+N50+P50+R50+T50+V50+AD50+AF50+AB50</f>
        <v>693.51</v>
      </c>
      <c r="G50" s="55">
        <v>0.038807870370370375</v>
      </c>
      <c r="H50" s="46">
        <v>104</v>
      </c>
      <c r="I50" s="120">
        <v>0.027974537037037034</v>
      </c>
      <c r="J50" s="53">
        <v>104</v>
      </c>
      <c r="K50" s="54">
        <v>0.04413194444444444</v>
      </c>
      <c r="L50" s="192">
        <v>94.35</v>
      </c>
      <c r="M50" s="55">
        <v>0.025914351851851855</v>
      </c>
      <c r="N50" s="53">
        <v>95.69</v>
      </c>
      <c r="O50" s="54"/>
      <c r="P50" s="46"/>
      <c r="Q50" s="54">
        <v>0.03920138888888889</v>
      </c>
      <c r="R50" s="67">
        <v>98.99</v>
      </c>
      <c r="S50" s="64"/>
      <c r="T50" s="53"/>
      <c r="U50" s="66"/>
      <c r="V50" s="53"/>
      <c r="W50" s="54">
        <v>0.0567824074074074</v>
      </c>
      <c r="X50" s="192">
        <v>93.63</v>
      </c>
      <c r="Y50" s="54">
        <v>0.032916666666666664</v>
      </c>
      <c r="Z50" s="194">
        <v>78.87</v>
      </c>
      <c r="AA50" s="141">
        <v>0.05708333333333334</v>
      </c>
      <c r="AB50" s="46">
        <v>95.55</v>
      </c>
      <c r="AC50" s="54">
        <v>0.016689814814814817</v>
      </c>
      <c r="AD50" s="46">
        <v>99.67</v>
      </c>
      <c r="AE50" s="142">
        <v>0.029050925925925928</v>
      </c>
      <c r="AF50" s="46">
        <v>95.61</v>
      </c>
    </row>
    <row r="51" spans="1:32" ht="15">
      <c r="A51" s="200" t="s">
        <v>187</v>
      </c>
      <c r="B51" s="198" t="s">
        <v>261</v>
      </c>
      <c r="C51" s="20" t="s">
        <v>41</v>
      </c>
      <c r="D51" s="228"/>
      <c r="E51" s="20" t="s">
        <v>12</v>
      </c>
      <c r="F51" s="36">
        <f>H51+J51+L51+P51+T51+V51+X51+AB51+AD51+AF51</f>
        <v>666.23</v>
      </c>
      <c r="G51" s="54">
        <v>0.04158564814814815</v>
      </c>
      <c r="H51" s="46">
        <v>97.05</v>
      </c>
      <c r="I51" s="120">
        <v>0.029108796296296296</v>
      </c>
      <c r="J51" s="53">
        <v>99.95</v>
      </c>
      <c r="K51" s="54">
        <v>0.04489583333333333</v>
      </c>
      <c r="L51" s="46">
        <v>92.74</v>
      </c>
      <c r="M51" s="54">
        <v>0.02787037037037037</v>
      </c>
      <c r="N51" s="194">
        <v>88.97</v>
      </c>
      <c r="O51" s="54"/>
      <c r="P51" s="46"/>
      <c r="Q51" s="54">
        <v>0.04413194444444444</v>
      </c>
      <c r="R51" s="195">
        <v>87.93</v>
      </c>
      <c r="S51" s="64"/>
      <c r="T51" s="53"/>
      <c r="U51" s="137"/>
      <c r="V51" s="53"/>
      <c r="W51" s="54">
        <v>0.058368055555555555</v>
      </c>
      <c r="X51" s="46">
        <v>91.09</v>
      </c>
      <c r="Y51" s="54">
        <v>0.02875</v>
      </c>
      <c r="Z51" s="194">
        <v>90.3</v>
      </c>
      <c r="AA51" s="143">
        <v>0.05392361111111111</v>
      </c>
      <c r="AB51" s="46">
        <v>101.15</v>
      </c>
      <c r="AC51" s="54">
        <v>0.017893518518518517</v>
      </c>
      <c r="AD51" s="46">
        <v>92.97</v>
      </c>
      <c r="AE51" s="144">
        <v>0.030428240740740742</v>
      </c>
      <c r="AF51" s="46">
        <v>91.28</v>
      </c>
    </row>
    <row r="52" spans="1:32" ht="15">
      <c r="A52" s="200" t="s">
        <v>188</v>
      </c>
      <c r="B52" s="198" t="s">
        <v>275</v>
      </c>
      <c r="C52" s="20" t="s">
        <v>43</v>
      </c>
      <c r="D52" s="232" t="s">
        <v>303</v>
      </c>
      <c r="E52" s="20" t="s">
        <v>7</v>
      </c>
      <c r="F52" s="36">
        <f>H52+J52+N52+P52+T52+V52+X52+Z52+AB52+AD52</f>
        <v>639.5099999999999</v>
      </c>
      <c r="G52" s="54">
        <v>0.04439814814814815</v>
      </c>
      <c r="H52" s="46">
        <v>90.91</v>
      </c>
      <c r="I52" s="120">
        <v>0.03158564814814815</v>
      </c>
      <c r="J52" s="53">
        <v>92.11</v>
      </c>
      <c r="K52" s="54">
        <v>0.04925925925925926</v>
      </c>
      <c r="L52" s="192">
        <v>84.53</v>
      </c>
      <c r="M52" s="54">
        <v>0.027245370370370368</v>
      </c>
      <c r="N52" s="53">
        <v>91.01</v>
      </c>
      <c r="O52" s="54">
        <v>0.08115740740740741</v>
      </c>
      <c r="P52" s="46">
        <v>99.08</v>
      </c>
      <c r="Q52" s="54">
        <v>0.05535879629629629</v>
      </c>
      <c r="R52" s="195">
        <v>70.1</v>
      </c>
      <c r="S52" s="64"/>
      <c r="T52" s="53"/>
      <c r="U52" s="137"/>
      <c r="V52" s="53"/>
      <c r="W52" s="54">
        <v>0.06166666666666667</v>
      </c>
      <c r="X52" s="46">
        <v>86.22</v>
      </c>
      <c r="Y52" s="54">
        <v>0.02775462962962963</v>
      </c>
      <c r="Z52" s="53">
        <v>93.54</v>
      </c>
      <c r="AA52" s="64"/>
      <c r="AB52" s="46"/>
      <c r="AC52" s="54">
        <v>0.01920138888888889</v>
      </c>
      <c r="AD52" s="46">
        <v>86.64</v>
      </c>
      <c r="AE52" s="140">
        <v>0.03288194444444444</v>
      </c>
      <c r="AF52" s="192">
        <v>84.47</v>
      </c>
    </row>
    <row r="53" spans="1:32" ht="15">
      <c r="A53" s="200" t="s">
        <v>189</v>
      </c>
      <c r="B53" s="198" t="s">
        <v>263</v>
      </c>
      <c r="C53" s="20" t="s">
        <v>44</v>
      </c>
      <c r="D53" s="228"/>
      <c r="E53" s="20" t="s">
        <v>7</v>
      </c>
      <c r="F53" s="36">
        <f>H53+J53+L53+N53+P53+R53+T53+V53+X53+Z53+AD53</f>
        <v>622.6899999999999</v>
      </c>
      <c r="G53" s="54">
        <v>0.044097222222222225</v>
      </c>
      <c r="H53" s="46">
        <v>91.53</v>
      </c>
      <c r="I53" s="120">
        <v>0.03398148148148148</v>
      </c>
      <c r="J53" s="53">
        <v>85.62</v>
      </c>
      <c r="K53" s="54">
        <v>0.04679398148148148</v>
      </c>
      <c r="L53" s="46">
        <v>88.98</v>
      </c>
      <c r="M53" s="54">
        <v>0.030983796296296297</v>
      </c>
      <c r="N53" s="53">
        <v>80.03</v>
      </c>
      <c r="O53" s="54">
        <v>0.08417824074074075</v>
      </c>
      <c r="P53" s="46">
        <v>95.52</v>
      </c>
      <c r="Q53" s="64"/>
      <c r="R53" s="67"/>
      <c r="S53" s="64"/>
      <c r="T53" s="53"/>
      <c r="U53" s="137"/>
      <c r="V53" s="53"/>
      <c r="W53" s="54">
        <v>0.0587962962962963</v>
      </c>
      <c r="X53" s="46">
        <v>90.53</v>
      </c>
      <c r="Y53" s="54">
        <v>0.028692129629629633</v>
      </c>
      <c r="Z53" s="53">
        <v>90.48</v>
      </c>
      <c r="AA53" s="145">
        <v>0.07616898148148148</v>
      </c>
      <c r="AB53" s="192">
        <v>71.61</v>
      </c>
      <c r="AC53" s="64"/>
      <c r="AD53" s="46"/>
      <c r="AE53" s="146">
        <v>0.03543981481481481</v>
      </c>
      <c r="AF53" s="192">
        <v>78.37</v>
      </c>
    </row>
    <row r="54" spans="1:32" ht="15">
      <c r="A54" s="200" t="s">
        <v>190</v>
      </c>
      <c r="B54" s="198" t="s">
        <v>262</v>
      </c>
      <c r="C54" s="20" t="s">
        <v>49</v>
      </c>
      <c r="D54" s="228"/>
      <c r="E54" s="20" t="s">
        <v>21</v>
      </c>
      <c r="F54" s="36">
        <f>H54+J54+L54+N54+P54+R54+T54+V54+Z54+AB54+AD54+AF54</f>
        <v>513.0999999999999</v>
      </c>
      <c r="G54" s="54">
        <v>0.052314814814814814</v>
      </c>
      <c r="H54" s="46">
        <v>77.15</v>
      </c>
      <c r="I54" s="54">
        <v>0.04217592592592592</v>
      </c>
      <c r="J54" s="53">
        <v>68.98</v>
      </c>
      <c r="K54" s="64"/>
      <c r="L54" s="46"/>
      <c r="M54" s="54"/>
      <c r="N54" s="53"/>
      <c r="O54" s="54"/>
      <c r="P54" s="46"/>
      <c r="Q54" s="54">
        <v>0.053981481481481484</v>
      </c>
      <c r="R54" s="67">
        <v>71.89</v>
      </c>
      <c r="S54" s="64"/>
      <c r="T54" s="53"/>
      <c r="U54" s="137"/>
      <c r="V54" s="53"/>
      <c r="W54" s="54">
        <v>0.07652777777777778</v>
      </c>
      <c r="X54" s="192">
        <v>69.47</v>
      </c>
      <c r="Y54" s="54">
        <v>0.034756944444444444</v>
      </c>
      <c r="Z54" s="53">
        <v>74.69</v>
      </c>
      <c r="AA54" s="149">
        <v>0.07671296296296297</v>
      </c>
      <c r="AB54" s="46">
        <v>71.1</v>
      </c>
      <c r="AC54" s="54">
        <v>0.021956018518518517</v>
      </c>
      <c r="AD54" s="46">
        <v>75.77</v>
      </c>
      <c r="AE54" s="150">
        <v>0.03777777777777778</v>
      </c>
      <c r="AF54" s="46">
        <v>73.52</v>
      </c>
    </row>
    <row r="55" spans="1:32" ht="15">
      <c r="A55" s="200" t="s">
        <v>191</v>
      </c>
      <c r="B55" s="198" t="s">
        <v>262</v>
      </c>
      <c r="C55" s="20" t="s">
        <v>158</v>
      </c>
      <c r="D55" s="228"/>
      <c r="E55" s="20" t="s">
        <v>29</v>
      </c>
      <c r="F55" s="36">
        <f>H55+L55+P55+R55+T55+V55+AB55+AD55+AF55</f>
        <v>459.03</v>
      </c>
      <c r="G55" s="54">
        <v>0.05789351851851852</v>
      </c>
      <c r="H55" s="46">
        <v>69.71</v>
      </c>
      <c r="I55" s="54">
        <v>0.0728125</v>
      </c>
      <c r="J55" s="194">
        <v>39.96</v>
      </c>
      <c r="K55" s="54">
        <v>0.06142361111111111</v>
      </c>
      <c r="L55" s="46">
        <v>67.79</v>
      </c>
      <c r="M55" s="54">
        <v>0.045844907407407404</v>
      </c>
      <c r="N55" s="194">
        <v>54.09</v>
      </c>
      <c r="O55" s="54">
        <v>0.12513888888888888</v>
      </c>
      <c r="P55" s="46">
        <v>64.25</v>
      </c>
      <c r="Q55" s="54">
        <v>0.06532407407407408</v>
      </c>
      <c r="R55" s="67">
        <v>59.4</v>
      </c>
      <c r="S55" s="64"/>
      <c r="T55" s="53"/>
      <c r="U55" s="152"/>
      <c r="V55" s="53"/>
      <c r="W55" s="54">
        <v>0.11245370370370371</v>
      </c>
      <c r="X55" s="192">
        <v>47.28</v>
      </c>
      <c r="Y55" s="54">
        <v>0.07137731481481481</v>
      </c>
      <c r="Z55" s="194">
        <v>36.37</v>
      </c>
      <c r="AA55" s="153">
        <v>0.09637731481481482</v>
      </c>
      <c r="AB55" s="46">
        <v>56.6</v>
      </c>
      <c r="AC55" s="54">
        <v>0.0215625</v>
      </c>
      <c r="AD55" s="46">
        <v>77.15</v>
      </c>
      <c r="AE55" s="153">
        <v>0.04331018518518518</v>
      </c>
      <c r="AF55" s="46">
        <v>64.13</v>
      </c>
    </row>
    <row r="56" spans="1:32" ht="15">
      <c r="A56" s="200" t="s">
        <v>192</v>
      </c>
      <c r="B56" s="198" t="s">
        <v>262</v>
      </c>
      <c r="C56" s="20" t="s">
        <v>257</v>
      </c>
      <c r="D56" s="228"/>
      <c r="E56" s="20" t="s">
        <v>29</v>
      </c>
      <c r="F56" s="36">
        <f>J56+L56+N56+P56+R56+T56+V56+X56+AB56+AD56+AF56</f>
        <v>456.07000000000005</v>
      </c>
      <c r="G56" s="54" t="s">
        <v>253</v>
      </c>
      <c r="H56" s="192">
        <v>10</v>
      </c>
      <c r="I56" s="64"/>
      <c r="J56" s="53"/>
      <c r="K56" s="54">
        <v>0.05842592592592593</v>
      </c>
      <c r="L56" s="46">
        <v>71.27</v>
      </c>
      <c r="M56" s="54">
        <v>0.042673611111111114</v>
      </c>
      <c r="N56" s="53">
        <v>58.11</v>
      </c>
      <c r="O56" s="54"/>
      <c r="P56" s="46"/>
      <c r="Q56" s="54">
        <v>0.05975694444444444</v>
      </c>
      <c r="R56" s="67">
        <v>64.94</v>
      </c>
      <c r="S56" s="64"/>
      <c r="T56" s="53"/>
      <c r="U56" s="137"/>
      <c r="V56" s="53"/>
      <c r="W56" s="54">
        <v>0.08335648148148149</v>
      </c>
      <c r="X56" s="46">
        <v>63.78</v>
      </c>
      <c r="Y56" s="54">
        <v>0.06717592592592593</v>
      </c>
      <c r="Z56" s="194">
        <v>38.65</v>
      </c>
      <c r="AA56" s="154">
        <v>0.08195601851851851</v>
      </c>
      <c r="AB56" s="46">
        <v>66.56</v>
      </c>
      <c r="AC56" s="54">
        <v>0.02351851851851852</v>
      </c>
      <c r="AD56" s="46">
        <v>70.73</v>
      </c>
      <c r="AE56" s="154">
        <v>0.04577546296296297</v>
      </c>
      <c r="AF56" s="46">
        <v>60.68</v>
      </c>
    </row>
    <row r="57" spans="1:32" ht="15">
      <c r="A57" s="200" t="s">
        <v>193</v>
      </c>
      <c r="B57" s="198" t="s">
        <v>264</v>
      </c>
      <c r="C57" s="20" t="s">
        <v>50</v>
      </c>
      <c r="D57" s="228"/>
      <c r="E57" s="20" t="s">
        <v>51</v>
      </c>
      <c r="F57" s="36">
        <f aca="true" t="shared" si="0" ref="F57:F70">H57+J57+L57+N57+P57+R57+T57+V57+X57+Z57+AB57+AD57+AF57</f>
        <v>440.48999999999995</v>
      </c>
      <c r="G57" s="64" t="s">
        <v>253</v>
      </c>
      <c r="H57" s="46">
        <v>10</v>
      </c>
      <c r="I57" s="54">
        <v>0.046724537037037044</v>
      </c>
      <c r="J57" s="53">
        <v>62.27</v>
      </c>
      <c r="K57" s="54">
        <v>0.046099537037037036</v>
      </c>
      <c r="L57" s="46">
        <v>90.32</v>
      </c>
      <c r="M57" s="54">
        <v>0.04074074074074074</v>
      </c>
      <c r="N57" s="53">
        <v>60.86</v>
      </c>
      <c r="O57" s="48"/>
      <c r="P57" s="46"/>
      <c r="Q57" s="64"/>
      <c r="R57" s="67"/>
      <c r="S57" s="64"/>
      <c r="T57" s="53"/>
      <c r="U57" s="137"/>
      <c r="V57" s="53"/>
      <c r="W57" s="64"/>
      <c r="X57" s="46"/>
      <c r="Y57" s="46"/>
      <c r="Z57" s="53"/>
      <c r="AA57" s="155">
        <v>0.0777662037037037</v>
      </c>
      <c r="AB57" s="46">
        <v>70.14</v>
      </c>
      <c r="AC57" s="54">
        <v>0.020162037037037037</v>
      </c>
      <c r="AD57" s="46">
        <v>82.51</v>
      </c>
      <c r="AE57" s="155">
        <v>0.04313657407407407</v>
      </c>
      <c r="AF57" s="46">
        <v>64.39</v>
      </c>
    </row>
    <row r="58" spans="1:32" ht="15">
      <c r="A58" s="200" t="s">
        <v>194</v>
      </c>
      <c r="B58" s="198" t="s">
        <v>272</v>
      </c>
      <c r="C58" s="20" t="s">
        <v>45</v>
      </c>
      <c r="D58" s="228"/>
      <c r="E58" s="20" t="s">
        <v>33</v>
      </c>
      <c r="F58" s="36">
        <f t="shared" si="0"/>
        <v>391.1700000000001</v>
      </c>
      <c r="G58" s="64"/>
      <c r="H58" s="46"/>
      <c r="I58" s="120">
        <v>0.03387731481481481</v>
      </c>
      <c r="J58" s="53">
        <v>85.88</v>
      </c>
      <c r="K58" s="54">
        <v>0.0446875</v>
      </c>
      <c r="L58" s="46">
        <v>93.18</v>
      </c>
      <c r="M58" s="54">
        <v>0.037905092592592594</v>
      </c>
      <c r="N58" s="53">
        <v>65.42</v>
      </c>
      <c r="O58" s="54"/>
      <c r="P58" s="46"/>
      <c r="Q58" s="64"/>
      <c r="R58" s="67"/>
      <c r="S58" s="64"/>
      <c r="T58" s="53"/>
      <c r="U58" s="152"/>
      <c r="V58" s="53"/>
      <c r="W58" s="64"/>
      <c r="X58" s="46"/>
      <c r="Y58" s="46"/>
      <c r="Z58" s="53"/>
      <c r="AA58" s="157">
        <v>0.07678240740740741</v>
      </c>
      <c r="AB58" s="46">
        <v>71.04</v>
      </c>
      <c r="AC58" s="54">
        <v>0.02199074074074074</v>
      </c>
      <c r="AD58" s="46">
        <v>75.65</v>
      </c>
      <c r="AE58" s="158" t="s">
        <v>156</v>
      </c>
      <c r="AF58" s="46"/>
    </row>
    <row r="59" spans="1:32" ht="15">
      <c r="A59" s="200" t="s">
        <v>195</v>
      </c>
      <c r="B59" s="198" t="s">
        <v>262</v>
      </c>
      <c r="C59" s="20" t="s">
        <v>136</v>
      </c>
      <c r="D59" s="228"/>
      <c r="E59" s="20" t="s">
        <v>31</v>
      </c>
      <c r="F59" s="36">
        <f t="shared" si="0"/>
        <v>384.37</v>
      </c>
      <c r="G59" s="64"/>
      <c r="H59" s="46"/>
      <c r="I59" s="54">
        <v>0.06835648148148148</v>
      </c>
      <c r="J59" s="53">
        <v>42.56</v>
      </c>
      <c r="K59" s="54">
        <v>0.05967592592592593</v>
      </c>
      <c r="L59" s="46">
        <v>69.77</v>
      </c>
      <c r="M59" s="54">
        <v>0.0503125</v>
      </c>
      <c r="N59" s="53">
        <v>49.28</v>
      </c>
      <c r="O59" s="54"/>
      <c r="P59" s="46"/>
      <c r="Q59" s="64"/>
      <c r="R59" s="67"/>
      <c r="S59" s="64"/>
      <c r="T59" s="53"/>
      <c r="U59" s="152"/>
      <c r="V59" s="53"/>
      <c r="W59" s="54">
        <v>0.120625</v>
      </c>
      <c r="X59" s="46">
        <v>44.08</v>
      </c>
      <c r="Y59" s="54">
        <v>0.037175925925925925</v>
      </c>
      <c r="Z59" s="53">
        <v>69.83</v>
      </c>
      <c r="AA59" s="156">
        <v>0.09497685185185185</v>
      </c>
      <c r="AB59" s="46">
        <v>57.43</v>
      </c>
      <c r="AC59" s="64"/>
      <c r="AD59" s="46"/>
      <c r="AE59" s="156">
        <v>0.05401620370370371</v>
      </c>
      <c r="AF59" s="46">
        <v>51.42</v>
      </c>
    </row>
    <row r="60" spans="1:32" ht="15">
      <c r="A60" s="200" t="s">
        <v>196</v>
      </c>
      <c r="B60" s="198" t="s">
        <v>265</v>
      </c>
      <c r="C60" s="20" t="s">
        <v>55</v>
      </c>
      <c r="D60" s="228"/>
      <c r="E60" s="20" t="s">
        <v>28</v>
      </c>
      <c r="F60" s="36">
        <f t="shared" si="0"/>
        <v>373.88000000000005</v>
      </c>
      <c r="G60" s="64"/>
      <c r="H60" s="46"/>
      <c r="I60" s="54">
        <v>0.049490740740740745</v>
      </c>
      <c r="J60" s="53">
        <v>58.79</v>
      </c>
      <c r="K60" s="64"/>
      <c r="L60" s="46"/>
      <c r="M60" s="54"/>
      <c r="N60" s="53"/>
      <c r="O60" s="55">
        <v>0.1191087962962963</v>
      </c>
      <c r="P60" s="46">
        <v>67.51</v>
      </c>
      <c r="Q60" s="54">
        <v>0.05893518518518518</v>
      </c>
      <c r="R60" s="67">
        <v>65.84</v>
      </c>
      <c r="S60" s="64"/>
      <c r="T60" s="53"/>
      <c r="U60" s="152"/>
      <c r="V60" s="53"/>
      <c r="W60" s="64"/>
      <c r="X60" s="46"/>
      <c r="Y60" s="46"/>
      <c r="Z60" s="53"/>
      <c r="AA60" s="161">
        <v>0.08907407407407408</v>
      </c>
      <c r="AB60" s="46">
        <v>61.24</v>
      </c>
      <c r="AC60" s="54">
        <v>0.02953703703703704</v>
      </c>
      <c r="AD60" s="46">
        <v>56.32</v>
      </c>
      <c r="AE60" s="161">
        <v>0.04327546296296297</v>
      </c>
      <c r="AF60" s="46">
        <v>64.18</v>
      </c>
    </row>
    <row r="61" spans="1:32" ht="15">
      <c r="A61" s="200" t="s">
        <v>197</v>
      </c>
      <c r="B61" s="198" t="s">
        <v>262</v>
      </c>
      <c r="C61" s="20" t="s">
        <v>52</v>
      </c>
      <c r="D61" s="228"/>
      <c r="E61" s="20" t="s">
        <v>53</v>
      </c>
      <c r="F61" s="36">
        <f t="shared" si="0"/>
        <v>357.73</v>
      </c>
      <c r="G61" s="64"/>
      <c r="H61" s="46"/>
      <c r="I61" s="54">
        <v>0.06300925925925926</v>
      </c>
      <c r="J61" s="53">
        <v>46.17</v>
      </c>
      <c r="K61" s="64"/>
      <c r="L61" s="46"/>
      <c r="M61" s="54"/>
      <c r="N61" s="53"/>
      <c r="O61" s="54"/>
      <c r="P61" s="46"/>
      <c r="Q61" s="54">
        <v>0.07648148148148148</v>
      </c>
      <c r="R61" s="67">
        <v>50.74</v>
      </c>
      <c r="S61" s="64"/>
      <c r="T61" s="53"/>
      <c r="U61" s="152"/>
      <c r="V61" s="53"/>
      <c r="W61" s="54">
        <v>0.0747337962962963</v>
      </c>
      <c r="X61" s="46">
        <v>71.14</v>
      </c>
      <c r="Y61" s="54">
        <v>0.039143518518518515</v>
      </c>
      <c r="Z61" s="53">
        <v>66.32</v>
      </c>
      <c r="AA61" s="159" t="s">
        <v>156</v>
      </c>
      <c r="AB61" s="46"/>
      <c r="AC61" s="54">
        <v>0.024016203703703706</v>
      </c>
      <c r="AD61" s="46">
        <v>69.27</v>
      </c>
      <c r="AE61" s="160">
        <v>0.051354166666666666</v>
      </c>
      <c r="AF61" s="46">
        <v>54.09</v>
      </c>
    </row>
    <row r="62" spans="1:32" ht="12.75">
      <c r="A62" s="200" t="s">
        <v>198</v>
      </c>
      <c r="B62" s="198" t="s">
        <v>262</v>
      </c>
      <c r="C62" s="20" t="s">
        <v>56</v>
      </c>
      <c r="D62" s="228"/>
      <c r="E62" s="20" t="s">
        <v>53</v>
      </c>
      <c r="F62" s="36">
        <f t="shared" si="0"/>
        <v>291.19</v>
      </c>
      <c r="G62" s="54">
        <v>0.06724537037037037</v>
      </c>
      <c r="H62" s="46">
        <v>60.02</v>
      </c>
      <c r="I62" s="54">
        <v>0.0524074074074074</v>
      </c>
      <c r="J62" s="53">
        <v>55.51</v>
      </c>
      <c r="K62" s="54">
        <v>0.06493055555555556</v>
      </c>
      <c r="L62" s="46">
        <v>64.13</v>
      </c>
      <c r="M62" s="54">
        <v>0.05143518518518519</v>
      </c>
      <c r="N62" s="53">
        <v>48.21</v>
      </c>
      <c r="O62" s="54"/>
      <c r="P62" s="46"/>
      <c r="Q62" s="54">
        <v>0.06128472222222222</v>
      </c>
      <c r="R62" s="67">
        <v>63.32</v>
      </c>
      <c r="S62" s="64"/>
      <c r="T62" s="53"/>
      <c r="U62" s="152"/>
      <c r="V62" s="53"/>
      <c r="W62" s="64"/>
      <c r="X62" s="46"/>
      <c r="Y62" s="46"/>
      <c r="Z62" s="53"/>
      <c r="AA62" s="64"/>
      <c r="AB62" s="46"/>
      <c r="AC62" s="64"/>
      <c r="AD62" s="46"/>
      <c r="AE62" s="64"/>
      <c r="AF62" s="46"/>
    </row>
    <row r="63" spans="1:32" ht="12.75">
      <c r="A63" s="200" t="s">
        <v>199</v>
      </c>
      <c r="B63" s="198" t="s">
        <v>262</v>
      </c>
      <c r="C63" s="20" t="s">
        <v>47</v>
      </c>
      <c r="D63" s="228"/>
      <c r="E63" s="20" t="s">
        <v>48</v>
      </c>
      <c r="F63" s="36">
        <f t="shared" si="0"/>
        <v>227.24</v>
      </c>
      <c r="G63" s="64"/>
      <c r="H63" s="46"/>
      <c r="I63" s="54">
        <v>0.044375</v>
      </c>
      <c r="J63" s="53">
        <v>65.56</v>
      </c>
      <c r="K63" s="54">
        <v>0.05046296296296296</v>
      </c>
      <c r="L63" s="46">
        <v>82.51</v>
      </c>
      <c r="M63" s="54">
        <v>0.03131944444444445</v>
      </c>
      <c r="N63" s="53">
        <v>79.17</v>
      </c>
      <c r="O63" s="54"/>
      <c r="P63" s="46"/>
      <c r="Q63" s="64"/>
      <c r="R63" s="67"/>
      <c r="S63" s="64"/>
      <c r="T63" s="53"/>
      <c r="U63" s="152"/>
      <c r="V63" s="53"/>
      <c r="W63" s="64"/>
      <c r="X63" s="46"/>
      <c r="Y63" s="46"/>
      <c r="Z63" s="53"/>
      <c r="AA63" s="64"/>
      <c r="AB63" s="46"/>
      <c r="AC63" s="64"/>
      <c r="AD63" s="46"/>
      <c r="AE63" s="64"/>
      <c r="AF63" s="46"/>
    </row>
    <row r="64" spans="1:32" ht="12.75">
      <c r="A64" s="200" t="s">
        <v>200</v>
      </c>
      <c r="B64" s="198" t="s">
        <v>264</v>
      </c>
      <c r="C64" s="20" t="s">
        <v>159</v>
      </c>
      <c r="D64" s="228"/>
      <c r="E64" s="20" t="s">
        <v>157</v>
      </c>
      <c r="F64" s="36">
        <f t="shared" si="0"/>
        <v>138.05</v>
      </c>
      <c r="G64" s="64"/>
      <c r="H64" s="46"/>
      <c r="I64" s="64"/>
      <c r="J64" s="53"/>
      <c r="K64" s="64" t="s">
        <v>156</v>
      </c>
      <c r="L64" s="46">
        <v>10</v>
      </c>
      <c r="M64" s="54"/>
      <c r="N64" s="53"/>
      <c r="O64" s="54"/>
      <c r="P64" s="46"/>
      <c r="Q64" s="64"/>
      <c r="R64" s="67"/>
      <c r="S64" s="64"/>
      <c r="T64" s="53"/>
      <c r="U64" s="152"/>
      <c r="V64" s="53"/>
      <c r="W64" s="54">
        <v>0.08015046296296297</v>
      </c>
      <c r="X64" s="46">
        <v>66.33</v>
      </c>
      <c r="Y64" s="54">
        <v>0.04206018518518518</v>
      </c>
      <c r="Z64" s="53">
        <v>61.72</v>
      </c>
      <c r="AA64" s="64"/>
      <c r="AB64" s="46"/>
      <c r="AC64" s="64"/>
      <c r="AD64" s="46"/>
      <c r="AE64" s="64"/>
      <c r="AF64" s="46"/>
    </row>
    <row r="65" spans="1:32" ht="12.75">
      <c r="A65" s="200" t="s">
        <v>201</v>
      </c>
      <c r="B65" s="198" t="s">
        <v>264</v>
      </c>
      <c r="C65" s="20" t="s">
        <v>46</v>
      </c>
      <c r="D65" s="228"/>
      <c r="E65" s="20" t="s">
        <v>28</v>
      </c>
      <c r="F65" s="36">
        <f t="shared" si="0"/>
        <v>136.81</v>
      </c>
      <c r="G65" s="64"/>
      <c r="H65" s="46"/>
      <c r="I65" s="120">
        <v>0.03966435185185185</v>
      </c>
      <c r="J65" s="53">
        <v>73.35</v>
      </c>
      <c r="K65" s="64"/>
      <c r="L65" s="46"/>
      <c r="M65" s="54"/>
      <c r="N65" s="53"/>
      <c r="O65" s="54"/>
      <c r="P65" s="46"/>
      <c r="Q65" s="54">
        <v>0.06114583333333334</v>
      </c>
      <c r="R65" s="67">
        <v>63.46</v>
      </c>
      <c r="S65" s="64"/>
      <c r="T65" s="53"/>
      <c r="U65" s="152"/>
      <c r="V65" s="53"/>
      <c r="W65" s="64"/>
      <c r="X65" s="46"/>
      <c r="Y65" s="46"/>
      <c r="Z65" s="53"/>
      <c r="AA65" s="64"/>
      <c r="AB65" s="46"/>
      <c r="AC65" s="64"/>
      <c r="AD65" s="46"/>
      <c r="AE65" s="64"/>
      <c r="AF65" s="46"/>
    </row>
    <row r="66" spans="1:32" ht="12.75">
      <c r="A66" s="200" t="s">
        <v>202</v>
      </c>
      <c r="B66" s="198" t="s">
        <v>264</v>
      </c>
      <c r="C66" s="20" t="s">
        <v>54</v>
      </c>
      <c r="D66" s="228"/>
      <c r="E66" s="20" t="s">
        <v>35</v>
      </c>
      <c r="F66" s="36">
        <f t="shared" si="0"/>
        <v>112.27000000000001</v>
      </c>
      <c r="G66" s="64"/>
      <c r="H66" s="46"/>
      <c r="I66" s="54">
        <v>0.06077546296296296</v>
      </c>
      <c r="J66" s="53">
        <v>47.87</v>
      </c>
      <c r="K66" s="64"/>
      <c r="L66" s="46"/>
      <c r="M66" s="54"/>
      <c r="N66" s="53"/>
      <c r="O66" s="54"/>
      <c r="P66" s="46"/>
      <c r="Q66" s="64"/>
      <c r="R66" s="67"/>
      <c r="S66" s="64"/>
      <c r="T66" s="53"/>
      <c r="U66" s="152"/>
      <c r="V66" s="53"/>
      <c r="W66" s="64"/>
      <c r="X66" s="46"/>
      <c r="Y66" s="151">
        <v>0.0403125</v>
      </c>
      <c r="Z66" s="53">
        <v>64.4</v>
      </c>
      <c r="AA66" s="64"/>
      <c r="AB66" s="46"/>
      <c r="AC66" s="64"/>
      <c r="AD66" s="46"/>
      <c r="AE66" s="64"/>
      <c r="AF66" s="46"/>
    </row>
    <row r="67" spans="1:32" ht="15">
      <c r="A67" s="200" t="s">
        <v>203</v>
      </c>
      <c r="B67" s="198" t="s">
        <v>274</v>
      </c>
      <c r="C67" s="20" t="s">
        <v>58</v>
      </c>
      <c r="D67" s="228"/>
      <c r="E67" s="20" t="s">
        <v>53</v>
      </c>
      <c r="F67" s="36">
        <f t="shared" si="0"/>
        <v>93.13</v>
      </c>
      <c r="G67" s="64"/>
      <c r="H67" s="46"/>
      <c r="I67" s="64"/>
      <c r="J67" s="53"/>
      <c r="K67" s="64"/>
      <c r="L67" s="46"/>
      <c r="M67" s="54"/>
      <c r="N67" s="53"/>
      <c r="O67" s="54"/>
      <c r="P67" s="46"/>
      <c r="Q67" s="64"/>
      <c r="R67" s="67"/>
      <c r="S67" s="64"/>
      <c r="T67" s="53"/>
      <c r="U67" s="152"/>
      <c r="V67" s="53"/>
      <c r="W67" s="64"/>
      <c r="X67" s="46"/>
      <c r="Y67" s="46"/>
      <c r="Z67" s="53"/>
      <c r="AA67" s="162">
        <v>0.08724537037037038</v>
      </c>
      <c r="AB67" s="190">
        <v>62.52</v>
      </c>
      <c r="AC67" s="54">
        <v>0.05435185185185185</v>
      </c>
      <c r="AD67" s="46">
        <v>30.61</v>
      </c>
      <c r="AE67" s="64"/>
      <c r="AF67" s="46"/>
    </row>
    <row r="68" spans="1:32" ht="12.75">
      <c r="A68" s="200" t="s">
        <v>204</v>
      </c>
      <c r="B68" s="198" t="s">
        <v>262</v>
      </c>
      <c r="C68" s="20" t="s">
        <v>161</v>
      </c>
      <c r="D68" s="228"/>
      <c r="E68" s="20" t="s">
        <v>162</v>
      </c>
      <c r="F68" s="36">
        <f t="shared" si="0"/>
        <v>64.87</v>
      </c>
      <c r="G68" s="64"/>
      <c r="H68" s="46"/>
      <c r="I68" s="64"/>
      <c r="J68" s="53"/>
      <c r="K68" s="54">
        <v>0.06418981481481481</v>
      </c>
      <c r="L68" s="46">
        <v>64.87</v>
      </c>
      <c r="M68" s="54"/>
      <c r="N68" s="53"/>
      <c r="O68" s="54"/>
      <c r="P68" s="46"/>
      <c r="Q68" s="64"/>
      <c r="R68" s="67"/>
      <c r="S68" s="64"/>
      <c r="T68" s="53"/>
      <c r="U68" s="152"/>
      <c r="V68" s="53"/>
      <c r="W68" s="64"/>
      <c r="X68" s="46"/>
      <c r="Y68" s="46"/>
      <c r="Z68" s="53"/>
      <c r="AA68" s="64"/>
      <c r="AB68" s="46"/>
      <c r="AC68" s="64"/>
      <c r="AD68" s="46"/>
      <c r="AE68" s="64"/>
      <c r="AF68" s="46"/>
    </row>
    <row r="69" spans="1:32" ht="12.75">
      <c r="A69" s="200" t="s">
        <v>205</v>
      </c>
      <c r="B69" s="198" t="s">
        <v>262</v>
      </c>
      <c r="C69" s="20" t="s">
        <v>179</v>
      </c>
      <c r="D69" s="228"/>
      <c r="E69" s="20" t="s">
        <v>180</v>
      </c>
      <c r="F69" s="36">
        <f t="shared" si="0"/>
        <v>59.85</v>
      </c>
      <c r="G69" s="54">
        <v>0.06743055555555556</v>
      </c>
      <c r="H69" s="46">
        <v>59.85</v>
      </c>
      <c r="I69" s="54"/>
      <c r="J69" s="46"/>
      <c r="K69" s="64"/>
      <c r="L69" s="46"/>
      <c r="M69" s="54"/>
      <c r="N69" s="53"/>
      <c r="O69" s="54"/>
      <c r="P69" s="46"/>
      <c r="Q69" s="64"/>
      <c r="R69" s="67"/>
      <c r="S69" s="64"/>
      <c r="T69" s="53"/>
      <c r="U69" s="152"/>
      <c r="V69" s="53"/>
      <c r="W69" s="64"/>
      <c r="X69" s="46"/>
      <c r="Y69" s="46"/>
      <c r="Z69" s="53"/>
      <c r="AA69" s="64"/>
      <c r="AB69" s="46"/>
      <c r="AC69" s="64"/>
      <c r="AD69" s="46"/>
      <c r="AE69" s="64"/>
      <c r="AF69" s="46"/>
    </row>
    <row r="70" spans="1:32" ht="12.75">
      <c r="A70" s="200" t="s">
        <v>206</v>
      </c>
      <c r="B70" s="198" t="s">
        <v>262</v>
      </c>
      <c r="C70" s="20" t="s">
        <v>57</v>
      </c>
      <c r="D70" s="228"/>
      <c r="E70" s="20" t="s">
        <v>20</v>
      </c>
      <c r="F70" s="36">
        <f t="shared" si="0"/>
        <v>45.52</v>
      </c>
      <c r="G70" s="64"/>
      <c r="H70" s="46"/>
      <c r="I70" s="54">
        <v>0.06391203703703703</v>
      </c>
      <c r="J70" s="53">
        <v>45.52</v>
      </c>
      <c r="K70" s="64"/>
      <c r="L70" s="46"/>
      <c r="M70" s="54"/>
      <c r="N70" s="53"/>
      <c r="O70" s="54"/>
      <c r="P70" s="46"/>
      <c r="Q70" s="64"/>
      <c r="R70" s="67"/>
      <c r="S70" s="64"/>
      <c r="T70" s="53"/>
      <c r="U70" s="152"/>
      <c r="V70" s="53"/>
      <c r="W70" s="64"/>
      <c r="X70" s="46"/>
      <c r="Y70" s="46"/>
      <c r="Z70" s="53"/>
      <c r="AA70" s="64"/>
      <c r="AB70" s="46"/>
      <c r="AC70" s="64"/>
      <c r="AD70" s="46"/>
      <c r="AE70" s="64"/>
      <c r="AF70" s="46"/>
    </row>
    <row r="71" spans="9:11" ht="13.5" thickBot="1">
      <c r="I71" s="3"/>
      <c r="K71" s="3"/>
    </row>
    <row r="72" spans="3:32" ht="24" thickBot="1">
      <c r="C72" s="22" t="s">
        <v>145</v>
      </c>
      <c r="D72" s="23" t="s">
        <v>150</v>
      </c>
      <c r="F72" s="26"/>
      <c r="G72" s="221" t="s">
        <v>137</v>
      </c>
      <c r="H72" s="223"/>
      <c r="I72" s="221" t="s">
        <v>138</v>
      </c>
      <c r="J72" s="223"/>
      <c r="K72" s="222" t="s">
        <v>140</v>
      </c>
      <c r="L72" s="223"/>
      <c r="M72" s="224" t="s">
        <v>141</v>
      </c>
      <c r="N72" s="223"/>
      <c r="O72" s="218" t="s">
        <v>168</v>
      </c>
      <c r="P72" s="220"/>
      <c r="Q72" s="218" t="s">
        <v>169</v>
      </c>
      <c r="R72" s="219"/>
      <c r="S72" s="218" t="s">
        <v>247</v>
      </c>
      <c r="T72" s="220"/>
      <c r="U72" s="218" t="s">
        <v>248</v>
      </c>
      <c r="V72" s="219"/>
      <c r="W72" s="218" t="s">
        <v>255</v>
      </c>
      <c r="X72" s="219"/>
      <c r="Y72" s="218" t="s">
        <v>256</v>
      </c>
      <c r="Z72" s="219"/>
      <c r="AA72" s="218" t="s">
        <v>284</v>
      </c>
      <c r="AB72" s="219"/>
      <c r="AC72" s="218" t="s">
        <v>283</v>
      </c>
      <c r="AD72" s="219"/>
      <c r="AE72" s="218" t="s">
        <v>285</v>
      </c>
      <c r="AF72" s="219"/>
    </row>
    <row r="73" spans="1:32" ht="13.5" thickBot="1">
      <c r="A73" s="14" t="s">
        <v>127</v>
      </c>
      <c r="B73" s="42" t="s">
        <v>128</v>
      </c>
      <c r="C73" s="27" t="s">
        <v>130</v>
      </c>
      <c r="D73" s="227" t="s">
        <v>129</v>
      </c>
      <c r="E73" s="28" t="s">
        <v>131</v>
      </c>
      <c r="F73" s="29" t="s">
        <v>139</v>
      </c>
      <c r="G73" s="30" t="s">
        <v>132</v>
      </c>
      <c r="H73" s="33" t="s">
        <v>133</v>
      </c>
      <c r="I73" s="32" t="s">
        <v>132</v>
      </c>
      <c r="J73" s="33" t="s">
        <v>133</v>
      </c>
      <c r="K73" s="34" t="s">
        <v>132</v>
      </c>
      <c r="L73" s="33" t="s">
        <v>133</v>
      </c>
      <c r="M73" s="30" t="s">
        <v>132</v>
      </c>
      <c r="N73" s="31" t="s">
        <v>133</v>
      </c>
      <c r="O73" s="30" t="s">
        <v>132</v>
      </c>
      <c r="P73" s="33" t="s">
        <v>133</v>
      </c>
      <c r="Q73" s="30" t="s">
        <v>132</v>
      </c>
      <c r="R73" s="31" t="s">
        <v>133</v>
      </c>
      <c r="S73" s="30" t="s">
        <v>132</v>
      </c>
      <c r="T73" s="33" t="s">
        <v>133</v>
      </c>
      <c r="U73" s="30" t="s">
        <v>132</v>
      </c>
      <c r="V73" s="31" t="s">
        <v>133</v>
      </c>
      <c r="W73" s="30" t="s">
        <v>132</v>
      </c>
      <c r="X73" s="33" t="s">
        <v>133</v>
      </c>
      <c r="Y73" s="30" t="s">
        <v>132</v>
      </c>
      <c r="Z73" s="31" t="s">
        <v>133</v>
      </c>
      <c r="AA73" s="30" t="s">
        <v>132</v>
      </c>
      <c r="AB73" s="33" t="s">
        <v>133</v>
      </c>
      <c r="AC73" s="30" t="s">
        <v>132</v>
      </c>
      <c r="AD73" s="33" t="s">
        <v>133</v>
      </c>
      <c r="AE73" s="30" t="s">
        <v>132</v>
      </c>
      <c r="AF73" s="33" t="s">
        <v>133</v>
      </c>
    </row>
    <row r="74" spans="1:32" ht="12.75">
      <c r="A74" s="49" t="s">
        <v>207</v>
      </c>
      <c r="B74" s="198" t="s">
        <v>261</v>
      </c>
      <c r="C74" s="20" t="s">
        <v>61</v>
      </c>
      <c r="D74" s="228">
        <v>94</v>
      </c>
      <c r="E74" s="20" t="s">
        <v>34</v>
      </c>
      <c r="F74" s="36">
        <f>J74+L74+N74+R74+V74+AB74+AD74+AF74</f>
        <v>823.44</v>
      </c>
      <c r="G74" s="120">
        <v>0.026435185185185187</v>
      </c>
      <c r="H74" s="192">
        <v>88.56</v>
      </c>
      <c r="I74" s="120">
        <v>0.034571759259259253</v>
      </c>
      <c r="J74" s="46">
        <v>102</v>
      </c>
      <c r="K74" s="54">
        <v>0.030127314814814815</v>
      </c>
      <c r="L74" s="46">
        <v>101.69</v>
      </c>
      <c r="M74" s="54">
        <v>0.02774305555555556</v>
      </c>
      <c r="N74" s="53">
        <v>98.51</v>
      </c>
      <c r="O74" s="54" t="s">
        <v>156</v>
      </c>
      <c r="P74" s="192">
        <v>10</v>
      </c>
      <c r="Q74" s="54">
        <v>0.018703703703703705</v>
      </c>
      <c r="R74" s="67">
        <v>101.24</v>
      </c>
      <c r="S74" s="54">
        <v>0.05047453703703703</v>
      </c>
      <c r="T74" s="194">
        <v>98.23</v>
      </c>
      <c r="U74" s="119">
        <v>0.024259259259259258</v>
      </c>
      <c r="V74" s="53">
        <v>102</v>
      </c>
      <c r="W74" s="54">
        <v>0.04372685185185185</v>
      </c>
      <c r="X74" s="192">
        <v>97.65</v>
      </c>
      <c r="Y74" s="54">
        <v>0.03412037037037037</v>
      </c>
      <c r="Z74" s="194">
        <v>70.72</v>
      </c>
      <c r="AA74" s="54">
        <v>0.02809027777777778</v>
      </c>
      <c r="AB74" s="46">
        <v>106</v>
      </c>
      <c r="AC74" s="54">
        <v>0.017881944444444443</v>
      </c>
      <c r="AD74" s="46">
        <v>106</v>
      </c>
      <c r="AE74" s="54">
        <v>0.016550925925925924</v>
      </c>
      <c r="AF74" s="46">
        <v>106</v>
      </c>
    </row>
    <row r="75" spans="1:32" ht="12.75">
      <c r="A75" s="49" t="s">
        <v>208</v>
      </c>
      <c r="B75" s="198" t="s">
        <v>261</v>
      </c>
      <c r="C75" s="20" t="s">
        <v>65</v>
      </c>
      <c r="D75" s="228">
        <v>94</v>
      </c>
      <c r="E75" s="20" t="s">
        <v>9</v>
      </c>
      <c r="F75" s="36">
        <f>H75+L75+N75+P75+R75+X75+Z75+AB75+AD75</f>
        <v>779.55</v>
      </c>
      <c r="G75" s="120">
        <v>0.025023148148148145</v>
      </c>
      <c r="H75" s="46">
        <v>93.56</v>
      </c>
      <c r="I75" s="120">
        <v>0.03922453703703704</v>
      </c>
      <c r="J75" s="192">
        <v>89.9</v>
      </c>
      <c r="K75" s="54">
        <v>0.032407407407407406</v>
      </c>
      <c r="L75" s="46">
        <v>94.53</v>
      </c>
      <c r="M75" s="55">
        <v>0.026793981481481485</v>
      </c>
      <c r="N75" s="53">
        <v>102</v>
      </c>
      <c r="O75" s="55">
        <v>0.034270833333333334</v>
      </c>
      <c r="P75" s="46">
        <v>102</v>
      </c>
      <c r="Q75" s="54">
        <v>0.018819444444444448</v>
      </c>
      <c r="R75" s="67">
        <v>100.62</v>
      </c>
      <c r="S75" s="54">
        <v>0.05925925925925926</v>
      </c>
      <c r="T75" s="194">
        <v>83.67</v>
      </c>
      <c r="U75" s="120">
        <v>0.027766203703703706</v>
      </c>
      <c r="V75" s="194">
        <v>89.12</v>
      </c>
      <c r="W75" s="55">
        <v>0.04186342592592593</v>
      </c>
      <c r="X75" s="46">
        <v>102</v>
      </c>
      <c r="Y75" s="64"/>
      <c r="Z75" s="53"/>
      <c r="AA75" s="54">
        <v>0.03253472222222222</v>
      </c>
      <c r="AB75" s="46">
        <v>91.52</v>
      </c>
      <c r="AC75" s="54">
        <v>0.0203125</v>
      </c>
      <c r="AD75" s="46">
        <v>93.32</v>
      </c>
      <c r="AE75" s="54">
        <v>0.019525462962962963</v>
      </c>
      <c r="AF75" s="192">
        <v>89.85</v>
      </c>
    </row>
    <row r="76" spans="1:32" ht="12.75">
      <c r="A76" s="49" t="s">
        <v>209</v>
      </c>
      <c r="B76" s="198" t="s">
        <v>261</v>
      </c>
      <c r="C76" s="20" t="s">
        <v>63</v>
      </c>
      <c r="D76" s="228">
        <v>93</v>
      </c>
      <c r="E76" s="20" t="s">
        <v>64</v>
      </c>
      <c r="F76" s="36">
        <f>J76+L76+R76+T76+V76+Z76+AB76+AD76</f>
        <v>771.2</v>
      </c>
      <c r="G76" s="120">
        <v>0.026898148148148147</v>
      </c>
      <c r="H76" s="192">
        <v>87.03</v>
      </c>
      <c r="I76" s="120">
        <v>0.0359837962962963</v>
      </c>
      <c r="J76" s="46">
        <v>98</v>
      </c>
      <c r="K76" s="55">
        <v>0.030034722222222223</v>
      </c>
      <c r="L76" s="46">
        <v>102</v>
      </c>
      <c r="M76" s="54">
        <v>0.03152777777777777</v>
      </c>
      <c r="N76" s="194">
        <v>86.69</v>
      </c>
      <c r="O76" s="54">
        <v>0.04778935185185185</v>
      </c>
      <c r="P76" s="192">
        <v>73.15</v>
      </c>
      <c r="Q76" s="54">
        <v>0.020011574074074074</v>
      </c>
      <c r="R76" s="67">
        <v>94.63</v>
      </c>
      <c r="S76" s="55">
        <v>0.04861111111111111</v>
      </c>
      <c r="T76" s="53">
        <v>102</v>
      </c>
      <c r="U76" s="120">
        <v>0.02440972222222222</v>
      </c>
      <c r="V76" s="53">
        <v>101.37</v>
      </c>
      <c r="W76" s="54">
        <v>0.04953703703703704</v>
      </c>
      <c r="X76" s="192">
        <v>86.2</v>
      </c>
      <c r="Y76" s="54">
        <v>0.027430555555555555</v>
      </c>
      <c r="Z76" s="53">
        <v>87.97</v>
      </c>
      <c r="AA76" s="54">
        <v>0.03068287037037037</v>
      </c>
      <c r="AB76" s="46">
        <v>97.04</v>
      </c>
      <c r="AC76" s="54">
        <v>0.021493055555555557</v>
      </c>
      <c r="AD76" s="46">
        <v>88.19</v>
      </c>
      <c r="AE76" s="54">
        <v>0.023333333333333334</v>
      </c>
      <c r="AF76" s="192">
        <v>75.19</v>
      </c>
    </row>
    <row r="77" spans="1:32" ht="12.75">
      <c r="A77" s="49" t="s">
        <v>210</v>
      </c>
      <c r="B77" s="198" t="s">
        <v>261</v>
      </c>
      <c r="C77" s="20" t="s">
        <v>62</v>
      </c>
      <c r="D77" s="228">
        <v>93</v>
      </c>
      <c r="E77" s="20" t="s">
        <v>9</v>
      </c>
      <c r="F77" s="36">
        <f>H77+J77+L77+N77+R77+T77+Z77+AF77</f>
        <v>768.18</v>
      </c>
      <c r="G77" s="120">
        <v>0.024548611111111115</v>
      </c>
      <c r="H77" s="46">
        <v>95.36</v>
      </c>
      <c r="I77" s="120">
        <v>0.036944444444444446</v>
      </c>
      <c r="J77" s="46">
        <v>95.45</v>
      </c>
      <c r="K77" s="54">
        <v>0.03130787037037037</v>
      </c>
      <c r="L77" s="46">
        <v>97.85</v>
      </c>
      <c r="M77" s="54">
        <v>0.029386574074074075</v>
      </c>
      <c r="N77" s="53">
        <v>93</v>
      </c>
      <c r="O77" s="54">
        <v>0.03894675925925926</v>
      </c>
      <c r="P77" s="192">
        <v>89.75</v>
      </c>
      <c r="Q77" s="54">
        <v>0.019525462962962963</v>
      </c>
      <c r="R77" s="67">
        <v>96.98</v>
      </c>
      <c r="S77" s="54">
        <v>0.050763888888888886</v>
      </c>
      <c r="T77" s="53">
        <v>97.67</v>
      </c>
      <c r="U77" s="120">
        <v>0.027280092592592592</v>
      </c>
      <c r="V77" s="194">
        <v>90.71</v>
      </c>
      <c r="W77" s="54">
        <v>0.052627314814814814</v>
      </c>
      <c r="X77" s="192">
        <v>81.14</v>
      </c>
      <c r="Y77" s="54">
        <v>0.024502314814814814</v>
      </c>
      <c r="Z77" s="53">
        <v>98.48</v>
      </c>
      <c r="AA77" s="54">
        <v>0.03234953703703704</v>
      </c>
      <c r="AB77" s="192">
        <v>92.04</v>
      </c>
      <c r="AC77" s="54">
        <v>0.020590277777777777</v>
      </c>
      <c r="AD77" s="192">
        <v>92.06</v>
      </c>
      <c r="AE77" s="54">
        <v>0.018784722222222223</v>
      </c>
      <c r="AF77" s="46">
        <v>93.39</v>
      </c>
    </row>
    <row r="78" spans="1:32" ht="12.75">
      <c r="A78" s="49" t="s">
        <v>211</v>
      </c>
      <c r="B78" s="198" t="s">
        <v>262</v>
      </c>
      <c r="C78" s="20" t="s">
        <v>163</v>
      </c>
      <c r="D78" s="228">
        <v>94</v>
      </c>
      <c r="E78" s="20" t="s">
        <v>36</v>
      </c>
      <c r="F78" s="36">
        <f>H78+J78+L78+R78+T78+V78+Z78+AB78+AD78</f>
        <v>759.56</v>
      </c>
      <c r="G78" s="120">
        <v>0.023576388888888893</v>
      </c>
      <c r="H78" s="46">
        <v>99.3</v>
      </c>
      <c r="I78" s="120">
        <v>0.03885416666666667</v>
      </c>
      <c r="J78" s="46">
        <v>90.76</v>
      </c>
      <c r="K78" s="54">
        <v>0.034942129629629635</v>
      </c>
      <c r="L78" s="46">
        <v>87.87</v>
      </c>
      <c r="M78" s="54">
        <v>0.03854166666666667</v>
      </c>
      <c r="N78" s="194">
        <v>70.91</v>
      </c>
      <c r="O78" s="54">
        <v>0.04416666666666667</v>
      </c>
      <c r="P78" s="192">
        <v>79.15</v>
      </c>
      <c r="Q78" s="55">
        <v>0.018564814814814815</v>
      </c>
      <c r="R78" s="67">
        <v>102</v>
      </c>
      <c r="S78" s="54">
        <v>0.04979166666666667</v>
      </c>
      <c r="T78" s="53">
        <v>99.58</v>
      </c>
      <c r="U78" s="120">
        <v>0.02802083333333333</v>
      </c>
      <c r="V78" s="53">
        <v>88.31</v>
      </c>
      <c r="W78" s="54">
        <v>0.05010416666666667</v>
      </c>
      <c r="X78" s="192">
        <v>85.22</v>
      </c>
      <c r="Y78" s="54">
        <v>0.02702546296296296</v>
      </c>
      <c r="Z78" s="53">
        <v>89.29</v>
      </c>
      <c r="AA78" s="54">
        <v>0.0290625</v>
      </c>
      <c r="AB78" s="46">
        <v>102.45</v>
      </c>
      <c r="AC78" s="64"/>
      <c r="AD78" s="46"/>
      <c r="AE78" s="54">
        <v>0.02395833333333333</v>
      </c>
      <c r="AF78" s="192">
        <v>73.23</v>
      </c>
    </row>
    <row r="79" spans="1:32" ht="12.75">
      <c r="A79" s="49" t="s">
        <v>212</v>
      </c>
      <c r="B79" s="198" t="s">
        <v>263</v>
      </c>
      <c r="C79" s="20" t="s">
        <v>59</v>
      </c>
      <c r="D79" s="228">
        <v>93</v>
      </c>
      <c r="E79" s="20" t="s">
        <v>60</v>
      </c>
      <c r="F79" s="36">
        <f>H79+J79+L79+N79+R79+T79+V79+X79+AD79+AF79</f>
        <v>758.6</v>
      </c>
      <c r="G79" s="120">
        <v>0.022951388888888886</v>
      </c>
      <c r="H79" s="46">
        <v>102</v>
      </c>
      <c r="I79" s="120">
        <v>0.03553240740740741</v>
      </c>
      <c r="J79" s="46">
        <v>99.24</v>
      </c>
      <c r="K79" s="64"/>
      <c r="L79" s="46"/>
      <c r="M79" s="54"/>
      <c r="N79" s="53"/>
      <c r="O79" s="54">
        <v>0.041678240740740745</v>
      </c>
      <c r="P79" s="192">
        <v>83.87</v>
      </c>
      <c r="Q79" s="54">
        <v>0.018599537037037036</v>
      </c>
      <c r="R79" s="67">
        <v>101.81</v>
      </c>
      <c r="S79" s="54">
        <v>0.058807870370370365</v>
      </c>
      <c r="T79" s="53">
        <v>84.31</v>
      </c>
      <c r="U79" s="120">
        <v>0.02480324074074074</v>
      </c>
      <c r="V79" s="53">
        <v>99.76</v>
      </c>
      <c r="W79" s="54">
        <v>0.046724537037037044</v>
      </c>
      <c r="X79" s="46">
        <v>91.39</v>
      </c>
      <c r="Y79" s="54">
        <v>0.03026620370370371</v>
      </c>
      <c r="Z79" s="194">
        <v>79.73</v>
      </c>
      <c r="AA79" s="54">
        <v>0.035833333333333335</v>
      </c>
      <c r="AB79" s="192">
        <v>83.09</v>
      </c>
      <c r="AC79" s="54">
        <v>0.021608796296296296</v>
      </c>
      <c r="AD79" s="46">
        <v>87.72</v>
      </c>
      <c r="AE79" s="54">
        <v>0.018993055555555558</v>
      </c>
      <c r="AF79" s="46">
        <v>92.37</v>
      </c>
    </row>
    <row r="80" spans="1:32" ht="12.75">
      <c r="A80" s="49" t="s">
        <v>213</v>
      </c>
      <c r="B80" s="198" t="s">
        <v>261</v>
      </c>
      <c r="C80" s="20" t="s">
        <v>66</v>
      </c>
      <c r="D80" s="228">
        <v>93</v>
      </c>
      <c r="E80" s="20" t="s">
        <v>9</v>
      </c>
      <c r="F80" s="36">
        <f>H80+L80+P80+R80+T80+V80+AB80+AD80</f>
        <v>714.8599999999999</v>
      </c>
      <c r="G80" s="120">
        <v>0.024467592592592593</v>
      </c>
      <c r="H80" s="46">
        <v>95.68</v>
      </c>
      <c r="I80" s="54">
        <v>0.04449074074074074</v>
      </c>
      <c r="J80" s="192">
        <v>79.26</v>
      </c>
      <c r="K80" s="54">
        <v>0.03540509259259259</v>
      </c>
      <c r="L80" s="46">
        <v>86.53</v>
      </c>
      <c r="M80" s="54">
        <v>0.034444444444444444</v>
      </c>
      <c r="N80" s="194">
        <v>79.34</v>
      </c>
      <c r="O80" s="54">
        <v>0.036898148148148145</v>
      </c>
      <c r="P80" s="46">
        <v>94.74</v>
      </c>
      <c r="Q80" s="54">
        <v>0.02146990740740741</v>
      </c>
      <c r="R80" s="67">
        <v>88.2</v>
      </c>
      <c r="S80" s="54">
        <v>0.052222222222222225</v>
      </c>
      <c r="T80" s="53">
        <v>94.95</v>
      </c>
      <c r="U80" s="120">
        <v>0.028252314814814813</v>
      </c>
      <c r="V80" s="53">
        <v>87.58</v>
      </c>
      <c r="W80" s="54">
        <v>0.06239583333333334</v>
      </c>
      <c r="X80" s="192">
        <v>68.44</v>
      </c>
      <c r="Y80" s="64" t="s">
        <v>253</v>
      </c>
      <c r="Z80" s="194">
        <v>10</v>
      </c>
      <c r="AA80" s="54">
        <v>0.03487268518518519</v>
      </c>
      <c r="AB80" s="46">
        <v>85.38</v>
      </c>
      <c r="AC80" s="54">
        <v>0.023171296296296297</v>
      </c>
      <c r="AD80" s="46">
        <v>81.8</v>
      </c>
      <c r="AE80" s="54">
        <v>0.0271875</v>
      </c>
      <c r="AF80" s="192">
        <v>64.53</v>
      </c>
    </row>
    <row r="81" spans="1:32" ht="12.75">
      <c r="A81" s="49" t="s">
        <v>214</v>
      </c>
      <c r="B81" s="198" t="s">
        <v>261</v>
      </c>
      <c r="C81" s="20" t="s">
        <v>251</v>
      </c>
      <c r="D81" s="228">
        <v>93</v>
      </c>
      <c r="E81" s="20" t="s">
        <v>252</v>
      </c>
      <c r="F81" s="36">
        <f>H81+J81+L81+N81+P81+R81+T81+V81+X81+Z81+AB81+AD81+AF81</f>
        <v>696.03</v>
      </c>
      <c r="G81" s="64"/>
      <c r="H81" s="46"/>
      <c r="I81" s="64"/>
      <c r="J81" s="46"/>
      <c r="K81" s="54">
        <v>0.03329861111111111</v>
      </c>
      <c r="L81" s="46">
        <v>92</v>
      </c>
      <c r="M81" s="54">
        <v>0.03753472222222222</v>
      </c>
      <c r="N81" s="53">
        <v>72.81</v>
      </c>
      <c r="O81" s="54"/>
      <c r="P81" s="46"/>
      <c r="Q81" s="64"/>
      <c r="R81" s="67"/>
      <c r="S81" s="54">
        <v>0.04974537037037038</v>
      </c>
      <c r="T81" s="53">
        <v>99.67</v>
      </c>
      <c r="U81" s="120">
        <v>0.03462962962962963</v>
      </c>
      <c r="V81" s="53">
        <v>71.45</v>
      </c>
      <c r="W81" s="54">
        <v>0.04734953703703704</v>
      </c>
      <c r="X81" s="46">
        <v>90.18</v>
      </c>
      <c r="Y81" s="55">
        <v>0.023657407407407408</v>
      </c>
      <c r="Z81" s="53">
        <v>102</v>
      </c>
      <c r="AA81" s="54">
        <v>0.034756944444444444</v>
      </c>
      <c r="AB81" s="46">
        <v>85.67</v>
      </c>
      <c r="AC81" s="64"/>
      <c r="AD81" s="46"/>
      <c r="AE81" s="54">
        <v>0.021331018518518517</v>
      </c>
      <c r="AF81" s="46">
        <v>82.25</v>
      </c>
    </row>
    <row r="82" spans="1:32" ht="12.75">
      <c r="A82" s="49" t="s">
        <v>215</v>
      </c>
      <c r="B82" s="198" t="s">
        <v>261</v>
      </c>
      <c r="C82" s="20" t="s">
        <v>67</v>
      </c>
      <c r="D82" s="228">
        <v>93</v>
      </c>
      <c r="E82" s="20" t="s">
        <v>1</v>
      </c>
      <c r="F82" s="36">
        <f>H82+J82+L82+N82+P82+R82+V82+X82+Z82+AB82+AD82</f>
        <v>661.2</v>
      </c>
      <c r="G82" s="120">
        <v>0.02936342592592592</v>
      </c>
      <c r="H82" s="46">
        <v>79.73</v>
      </c>
      <c r="I82" s="54">
        <v>0.046168981481481484</v>
      </c>
      <c r="J82" s="46">
        <v>76.38</v>
      </c>
      <c r="K82" s="48"/>
      <c r="L82" s="46"/>
      <c r="M82" s="54"/>
      <c r="N82" s="53"/>
      <c r="O82" s="54">
        <v>0.04329861111111111</v>
      </c>
      <c r="P82" s="46">
        <v>80.73</v>
      </c>
      <c r="Q82" s="54">
        <v>0.02065972222222222</v>
      </c>
      <c r="R82" s="67">
        <v>91.66</v>
      </c>
      <c r="S82" s="54">
        <v>0.07810185185185185</v>
      </c>
      <c r="T82" s="194">
        <v>63.49</v>
      </c>
      <c r="U82" s="120">
        <v>0.029930555555555557</v>
      </c>
      <c r="V82" s="53">
        <v>82.67</v>
      </c>
      <c r="W82" s="54">
        <v>0.0556712962962963</v>
      </c>
      <c r="X82" s="46">
        <v>76.7</v>
      </c>
      <c r="Y82" s="54">
        <v>0.026099537037037036</v>
      </c>
      <c r="Z82" s="53">
        <v>92.46</v>
      </c>
      <c r="AA82" s="54">
        <v>0.03681712962962963</v>
      </c>
      <c r="AB82" s="46">
        <v>80.87</v>
      </c>
      <c r="AC82" s="64"/>
      <c r="AD82" s="46"/>
      <c r="AE82" s="54">
        <v>0.029953703703703705</v>
      </c>
      <c r="AF82" s="192">
        <v>58.57</v>
      </c>
    </row>
    <row r="83" spans="1:32" ht="12.75">
      <c r="A83" s="49" t="s">
        <v>216</v>
      </c>
      <c r="B83" s="198" t="s">
        <v>261</v>
      </c>
      <c r="C83" s="20" t="s">
        <v>68</v>
      </c>
      <c r="D83" s="228">
        <v>93</v>
      </c>
      <c r="E83" s="20" t="s">
        <v>24</v>
      </c>
      <c r="F83" s="36">
        <f>H83+L83+P83+R83+T83+V83+X83+AB83+AD83+AF83</f>
        <v>618.72</v>
      </c>
      <c r="G83" s="120">
        <v>0.02685185185185185</v>
      </c>
      <c r="H83" s="46">
        <v>87.18</v>
      </c>
      <c r="I83" s="54">
        <v>0.05150462962962963</v>
      </c>
      <c r="J83" s="192">
        <v>68.47</v>
      </c>
      <c r="K83" s="54">
        <v>0.042025462962962966</v>
      </c>
      <c r="L83" s="46">
        <v>72.9</v>
      </c>
      <c r="M83" s="54">
        <v>0.05883101851851852</v>
      </c>
      <c r="N83" s="194">
        <v>46.45</v>
      </c>
      <c r="O83" s="54">
        <v>0.046238425925925926</v>
      </c>
      <c r="P83" s="46">
        <v>75.6</v>
      </c>
      <c r="Q83" s="54">
        <v>0.0218287037037037</v>
      </c>
      <c r="R83" s="67">
        <v>86.75</v>
      </c>
      <c r="S83" s="64"/>
      <c r="T83" s="53"/>
      <c r="U83" s="64"/>
      <c r="V83" s="53"/>
      <c r="W83" s="54">
        <v>0.05938657407407407</v>
      </c>
      <c r="X83" s="46">
        <v>71.9</v>
      </c>
      <c r="Y83" s="54">
        <v>0.037349537037037035</v>
      </c>
      <c r="Z83" s="194">
        <v>64.61</v>
      </c>
      <c r="AA83" s="54">
        <v>0.04030092592592593</v>
      </c>
      <c r="AB83" s="46">
        <v>73.88</v>
      </c>
      <c r="AC83" s="54">
        <v>0.024687499999999998</v>
      </c>
      <c r="AD83" s="46">
        <v>76.78</v>
      </c>
      <c r="AE83" s="54">
        <v>0.023796296296296298</v>
      </c>
      <c r="AF83" s="46">
        <v>73.73</v>
      </c>
    </row>
    <row r="84" spans="1:32" ht="15">
      <c r="A84" s="49" t="s">
        <v>217</v>
      </c>
      <c r="B84" s="198" t="s">
        <v>261</v>
      </c>
      <c r="C84" s="20" t="s">
        <v>69</v>
      </c>
      <c r="D84" s="228">
        <v>93</v>
      </c>
      <c r="E84" s="20" t="s">
        <v>9</v>
      </c>
      <c r="F84" s="36">
        <f>H84+J84+L84+N84+P84+R84+T84+V84+X84+Z84+AB84+AD84+AF84</f>
        <v>572.92</v>
      </c>
      <c r="G84" s="120">
        <v>0.035034722222222224</v>
      </c>
      <c r="H84" s="46">
        <v>66.82</v>
      </c>
      <c r="I84" s="54">
        <v>0.043368055555555556</v>
      </c>
      <c r="J84" s="46">
        <v>81.31</v>
      </c>
      <c r="K84" s="64"/>
      <c r="L84" s="46"/>
      <c r="M84" s="54"/>
      <c r="N84" s="53"/>
      <c r="O84" s="54">
        <v>0.05559027777777778</v>
      </c>
      <c r="P84" s="46">
        <v>62.88</v>
      </c>
      <c r="Q84" s="54">
        <v>0.02578703703703704</v>
      </c>
      <c r="R84" s="67">
        <v>73.43</v>
      </c>
      <c r="S84" s="54">
        <v>0.052708333333333336</v>
      </c>
      <c r="T84" s="53">
        <v>94.07</v>
      </c>
      <c r="U84" s="120">
        <v>0.03053240740740741</v>
      </c>
      <c r="V84" s="53">
        <v>81.04</v>
      </c>
      <c r="W84" s="64"/>
      <c r="X84" s="46"/>
      <c r="Y84" s="64"/>
      <c r="Z84" s="53"/>
      <c r="AA84" s="163">
        <v>0.048321759259259266</v>
      </c>
      <c r="AB84" s="46">
        <v>61.62</v>
      </c>
      <c r="AC84" s="64"/>
      <c r="AD84" s="46"/>
      <c r="AE84" s="54">
        <v>0.033900462962962966</v>
      </c>
      <c r="AF84" s="46">
        <v>51.75</v>
      </c>
    </row>
    <row r="85" spans="1:32" ht="12.75">
      <c r="A85" s="49" t="s">
        <v>218</v>
      </c>
      <c r="B85" s="198" t="s">
        <v>264</v>
      </c>
      <c r="C85" s="20" t="s">
        <v>70</v>
      </c>
      <c r="D85" s="228">
        <v>94</v>
      </c>
      <c r="E85" s="20" t="s">
        <v>32</v>
      </c>
      <c r="F85" s="36">
        <f>H85+J85+L85+N85+P85+R85+T85+V85+X85+Z85+AB85+AD85+AF85</f>
        <v>553.76</v>
      </c>
      <c r="G85" s="120">
        <v>0.03224537037037037</v>
      </c>
      <c r="H85" s="46">
        <v>72.6</v>
      </c>
      <c r="I85" s="54">
        <v>0.04655092592592592</v>
      </c>
      <c r="J85" s="46">
        <v>75.75</v>
      </c>
      <c r="K85" s="64"/>
      <c r="L85" s="46"/>
      <c r="M85" s="54"/>
      <c r="N85" s="53"/>
      <c r="O85" s="54"/>
      <c r="P85" s="46"/>
      <c r="Q85" s="64"/>
      <c r="R85" s="67"/>
      <c r="S85" s="54">
        <v>0.08233796296296296</v>
      </c>
      <c r="T85" s="53">
        <v>60.22</v>
      </c>
      <c r="U85" s="120">
        <v>0.03888888888888889</v>
      </c>
      <c r="V85" s="53">
        <v>63.63</v>
      </c>
      <c r="W85" s="54">
        <v>0.06493055555555556</v>
      </c>
      <c r="X85" s="46">
        <v>65.76</v>
      </c>
      <c r="Y85" s="54">
        <v>0.04756944444444444</v>
      </c>
      <c r="Z85" s="53">
        <v>50.73</v>
      </c>
      <c r="AA85" s="54">
        <v>0.033032407407407406</v>
      </c>
      <c r="AB85" s="46">
        <v>90.14</v>
      </c>
      <c r="AC85" s="64"/>
      <c r="AD85" s="46"/>
      <c r="AE85" s="54">
        <v>0.023414351851851853</v>
      </c>
      <c r="AF85" s="46">
        <v>74.93</v>
      </c>
    </row>
    <row r="86" spans="1:32" ht="12.75">
      <c r="A86" s="49" t="s">
        <v>219</v>
      </c>
      <c r="B86" s="198" t="s">
        <v>261</v>
      </c>
      <c r="C86" s="20" t="s">
        <v>72</v>
      </c>
      <c r="D86" s="228">
        <v>93</v>
      </c>
      <c r="E86" s="20" t="s">
        <v>24</v>
      </c>
      <c r="F86" s="36">
        <f>H86+J86+L86+N86+P86+R86+T86+V86+X86+Z86+AD86</f>
        <v>541.0699999999999</v>
      </c>
      <c r="G86" s="120">
        <v>0.03320601851851852</v>
      </c>
      <c r="H86" s="46">
        <v>70.5</v>
      </c>
      <c r="I86" s="54">
        <v>0.049479166666666664</v>
      </c>
      <c r="J86" s="46">
        <v>71.27</v>
      </c>
      <c r="K86" s="54">
        <v>0.04268518518518519</v>
      </c>
      <c r="L86" s="46">
        <v>71.77</v>
      </c>
      <c r="M86" s="54">
        <v>0.04047453703703704</v>
      </c>
      <c r="N86" s="53">
        <v>67.52</v>
      </c>
      <c r="O86" s="54"/>
      <c r="P86" s="46"/>
      <c r="Q86" s="64"/>
      <c r="R86" s="67"/>
      <c r="S86" s="54">
        <v>0.06819444444444445</v>
      </c>
      <c r="T86" s="53">
        <v>72.71</v>
      </c>
      <c r="U86" s="54">
        <v>0.04398148148148148</v>
      </c>
      <c r="V86" s="53">
        <v>56.26</v>
      </c>
      <c r="W86" s="54">
        <v>0.06994212962962963</v>
      </c>
      <c r="X86" s="46">
        <v>61.05</v>
      </c>
      <c r="Y86" s="64"/>
      <c r="Z86" s="53"/>
      <c r="AA86" s="64" t="s">
        <v>156</v>
      </c>
      <c r="AB86" s="192">
        <v>10</v>
      </c>
      <c r="AC86" s="54">
        <v>0.027083333333333334</v>
      </c>
      <c r="AD86" s="46">
        <v>69.99</v>
      </c>
      <c r="AE86" s="54">
        <v>0.03181712962962963</v>
      </c>
      <c r="AF86" s="192">
        <v>55.14</v>
      </c>
    </row>
    <row r="87" spans="1:32" ht="12.75">
      <c r="A87" s="49" t="s">
        <v>220</v>
      </c>
      <c r="B87" s="35" t="s">
        <v>262</v>
      </c>
      <c r="C87" s="20" t="s">
        <v>164</v>
      </c>
      <c r="D87" s="228">
        <v>93</v>
      </c>
      <c r="E87" s="20" t="s">
        <v>252</v>
      </c>
      <c r="F87" s="36">
        <f>H87+J87+L87+N87+P87+R87+V87+X87+Z87+AB87+AD87+AF87</f>
        <v>532.35</v>
      </c>
      <c r="G87" s="64"/>
      <c r="H87" s="46"/>
      <c r="I87" s="64"/>
      <c r="J87" s="46"/>
      <c r="K87" s="54">
        <v>0.03917824074074074</v>
      </c>
      <c r="L87" s="46">
        <v>78.19</v>
      </c>
      <c r="M87" s="54">
        <v>0.04847222222222222</v>
      </c>
      <c r="N87" s="53">
        <v>56.38</v>
      </c>
      <c r="O87" s="54"/>
      <c r="P87" s="46"/>
      <c r="Q87" s="64"/>
      <c r="R87" s="67"/>
      <c r="S87" s="54">
        <v>0.1090625</v>
      </c>
      <c r="T87" s="194">
        <v>45.46</v>
      </c>
      <c r="U87" s="120">
        <v>0.03184027777777778</v>
      </c>
      <c r="V87" s="53">
        <v>77.71</v>
      </c>
      <c r="W87" s="54">
        <v>0.07385416666666667</v>
      </c>
      <c r="X87" s="46">
        <v>57.82</v>
      </c>
      <c r="Y87" s="54">
        <v>0.03702546296296296</v>
      </c>
      <c r="Z87" s="53">
        <v>65.17</v>
      </c>
      <c r="AA87" s="54">
        <v>0.04078703703703704</v>
      </c>
      <c r="AB87" s="46">
        <v>73</v>
      </c>
      <c r="AC87" s="54">
        <v>0.027175925925925926</v>
      </c>
      <c r="AD87" s="46">
        <v>69.75</v>
      </c>
      <c r="AE87" s="54">
        <v>0.03229166666666667</v>
      </c>
      <c r="AF87" s="46">
        <v>54.33</v>
      </c>
    </row>
    <row r="88" spans="1:32" ht="12.75">
      <c r="A88" s="49" t="s">
        <v>221</v>
      </c>
      <c r="B88" s="198" t="s">
        <v>262</v>
      </c>
      <c r="C88" s="20" t="s">
        <v>249</v>
      </c>
      <c r="D88" s="228">
        <v>93</v>
      </c>
      <c r="E88" s="20" t="s">
        <v>250</v>
      </c>
      <c r="F88" s="36">
        <f>H88+J88+L88+N88+P88+R88+T88+V88+X88+Z88+AB88+AD88+AF88</f>
        <v>485.62</v>
      </c>
      <c r="G88" s="64"/>
      <c r="H88" s="46"/>
      <c r="I88" s="64"/>
      <c r="J88" s="46"/>
      <c r="K88" s="54"/>
      <c r="L88" s="46"/>
      <c r="M88" s="54"/>
      <c r="N88" s="53"/>
      <c r="O88" s="54"/>
      <c r="P88" s="46"/>
      <c r="Q88" s="64"/>
      <c r="R88" s="67"/>
      <c r="S88" s="54">
        <v>0.06539351851851852</v>
      </c>
      <c r="T88" s="53">
        <v>75.82</v>
      </c>
      <c r="U88" s="120">
        <v>0.028125</v>
      </c>
      <c r="V88" s="53">
        <v>87.98</v>
      </c>
      <c r="W88" s="54">
        <v>0.060034722222222225</v>
      </c>
      <c r="X88" s="46">
        <v>71.13</v>
      </c>
      <c r="Y88" s="54">
        <v>0.028969907407407406</v>
      </c>
      <c r="Z88" s="53">
        <v>83.3</v>
      </c>
      <c r="AA88" s="54">
        <v>0.03289351851851852</v>
      </c>
      <c r="AB88" s="46">
        <v>90.52</v>
      </c>
      <c r="AC88" s="54">
        <v>0.028344907407407412</v>
      </c>
      <c r="AD88" s="46">
        <v>66.87</v>
      </c>
      <c r="AE88" s="64" t="s">
        <v>156</v>
      </c>
      <c r="AF88" s="46">
        <v>10</v>
      </c>
    </row>
    <row r="89" spans="1:32" ht="12.75">
      <c r="A89" s="49" t="s">
        <v>222</v>
      </c>
      <c r="B89" s="198" t="s">
        <v>262</v>
      </c>
      <c r="C89" s="20" t="s">
        <v>71</v>
      </c>
      <c r="D89" s="228">
        <v>94</v>
      </c>
      <c r="E89" s="20" t="s">
        <v>32</v>
      </c>
      <c r="F89" s="36">
        <f>H89+J89+L89+N89+P89+R89+T89+V89+X89+Z89+AB89+AD89+AF89</f>
        <v>422.38999999999993</v>
      </c>
      <c r="G89" s="120">
        <v>0.02783564814814815</v>
      </c>
      <c r="H89" s="46">
        <v>84.1</v>
      </c>
      <c r="I89" s="54">
        <v>0.05322916666666666</v>
      </c>
      <c r="J89" s="46">
        <v>66.25</v>
      </c>
      <c r="K89" s="54">
        <v>0.03991898148148148</v>
      </c>
      <c r="L89" s="46">
        <v>76.74</v>
      </c>
      <c r="M89" s="54">
        <v>0.054560185185185184</v>
      </c>
      <c r="N89" s="53">
        <v>50.09</v>
      </c>
      <c r="O89" s="54"/>
      <c r="P89" s="46"/>
      <c r="Q89" s="64"/>
      <c r="R89" s="67"/>
      <c r="S89" s="64"/>
      <c r="T89" s="53"/>
      <c r="U89" s="64"/>
      <c r="V89" s="53"/>
      <c r="W89" s="64" t="s">
        <v>253</v>
      </c>
      <c r="X89" s="46">
        <v>10</v>
      </c>
      <c r="Y89" s="64"/>
      <c r="Z89" s="53"/>
      <c r="AA89" s="164">
        <v>0.04305555555555556</v>
      </c>
      <c r="AB89" s="46">
        <v>69.16</v>
      </c>
      <c r="AC89" s="64"/>
      <c r="AD89" s="46"/>
      <c r="AE89" s="54">
        <v>0.0265625</v>
      </c>
      <c r="AF89" s="46">
        <v>66.05</v>
      </c>
    </row>
    <row r="90" spans="1:32" ht="12.75">
      <c r="A90" s="49" t="s">
        <v>223</v>
      </c>
      <c r="B90" s="198" t="s">
        <v>262</v>
      </c>
      <c r="C90" s="20" t="s">
        <v>73</v>
      </c>
      <c r="D90" s="228">
        <v>93</v>
      </c>
      <c r="E90" s="20" t="s">
        <v>24</v>
      </c>
      <c r="F90" s="36">
        <f>H90+J90+L90+N90+P90+R90+T90+V90+X90+Z90+AB90+AD90+AF90</f>
        <v>334.65000000000003</v>
      </c>
      <c r="G90" s="120">
        <v>0.03918981481481481</v>
      </c>
      <c r="H90" s="46">
        <v>59.74</v>
      </c>
      <c r="I90" s="54">
        <v>0.054328703703703705</v>
      </c>
      <c r="J90" s="46">
        <v>64.91</v>
      </c>
      <c r="K90" s="64"/>
      <c r="L90" s="46"/>
      <c r="M90" s="54"/>
      <c r="N90" s="53"/>
      <c r="O90" s="54" t="s">
        <v>156</v>
      </c>
      <c r="P90" s="46">
        <v>10</v>
      </c>
      <c r="Q90" s="64"/>
      <c r="R90" s="53"/>
      <c r="S90" s="64"/>
      <c r="T90" s="53"/>
      <c r="U90" s="64"/>
      <c r="V90" s="53"/>
      <c r="W90" s="54">
        <v>0.04282407407407407</v>
      </c>
      <c r="X90" s="46">
        <v>99.71</v>
      </c>
      <c r="Y90" s="64"/>
      <c r="Z90" s="53"/>
      <c r="AA90" s="54">
        <v>0.05743055555555556</v>
      </c>
      <c r="AB90" s="46">
        <v>51.85</v>
      </c>
      <c r="AC90" s="64"/>
      <c r="AD90" s="46"/>
      <c r="AE90" s="54">
        <v>0.03621527777777778</v>
      </c>
      <c r="AF90" s="46">
        <v>48.44</v>
      </c>
    </row>
    <row r="91" spans="9:11" ht="13.5" thickBot="1">
      <c r="I91" s="3"/>
      <c r="K91" s="3"/>
    </row>
    <row r="92" spans="3:32" ht="24" thickBot="1">
      <c r="C92" s="13" t="s">
        <v>146</v>
      </c>
      <c r="D92" s="18" t="s">
        <v>151</v>
      </c>
      <c r="E92" s="12"/>
      <c r="F92" s="25"/>
      <c r="G92" s="221" t="s">
        <v>137</v>
      </c>
      <c r="H92" s="223"/>
      <c r="I92" s="221" t="s">
        <v>138</v>
      </c>
      <c r="J92" s="223"/>
      <c r="K92" s="222" t="s">
        <v>140</v>
      </c>
      <c r="L92" s="223"/>
      <c r="M92" s="224" t="s">
        <v>141</v>
      </c>
      <c r="N92" s="223"/>
      <c r="O92" s="218" t="s">
        <v>168</v>
      </c>
      <c r="P92" s="220"/>
      <c r="Q92" s="218" t="s">
        <v>169</v>
      </c>
      <c r="R92" s="219"/>
      <c r="S92" s="218" t="s">
        <v>247</v>
      </c>
      <c r="T92" s="220"/>
      <c r="U92" s="218" t="s">
        <v>248</v>
      </c>
      <c r="V92" s="219"/>
      <c r="W92" s="218" t="s">
        <v>255</v>
      </c>
      <c r="X92" s="219"/>
      <c r="Y92" s="218" t="s">
        <v>256</v>
      </c>
      <c r="Z92" s="219"/>
      <c r="AA92" s="218" t="s">
        <v>284</v>
      </c>
      <c r="AB92" s="219"/>
      <c r="AC92" s="218" t="s">
        <v>283</v>
      </c>
      <c r="AD92" s="219"/>
      <c r="AE92" s="218" t="s">
        <v>285</v>
      </c>
      <c r="AF92" s="219"/>
    </row>
    <row r="93" spans="1:32" ht="13.5" thickBot="1">
      <c r="A93" s="14" t="s">
        <v>127</v>
      </c>
      <c r="B93" s="42" t="s">
        <v>128</v>
      </c>
      <c r="C93" s="43" t="s">
        <v>130</v>
      </c>
      <c r="D93" s="230" t="s">
        <v>129</v>
      </c>
      <c r="E93" s="44" t="s">
        <v>131</v>
      </c>
      <c r="F93" s="43" t="s">
        <v>139</v>
      </c>
      <c r="G93" s="30" t="s">
        <v>132</v>
      </c>
      <c r="H93" s="33" t="s">
        <v>133</v>
      </c>
      <c r="I93" s="32" t="s">
        <v>132</v>
      </c>
      <c r="J93" s="33" t="s">
        <v>133</v>
      </c>
      <c r="K93" s="34" t="s">
        <v>132</v>
      </c>
      <c r="L93" s="33" t="s">
        <v>133</v>
      </c>
      <c r="M93" s="30" t="s">
        <v>132</v>
      </c>
      <c r="N93" s="31" t="s">
        <v>133</v>
      </c>
      <c r="O93" s="30" t="s">
        <v>132</v>
      </c>
      <c r="P93" s="33" t="s">
        <v>133</v>
      </c>
      <c r="Q93" s="30" t="s">
        <v>132</v>
      </c>
      <c r="R93" s="31" t="s">
        <v>133</v>
      </c>
      <c r="S93" s="30" t="s">
        <v>132</v>
      </c>
      <c r="T93" s="33" t="s">
        <v>133</v>
      </c>
      <c r="U93" s="30" t="s">
        <v>132</v>
      </c>
      <c r="V93" s="31" t="s">
        <v>133</v>
      </c>
      <c r="W93" s="30" t="s">
        <v>132</v>
      </c>
      <c r="X93" s="33" t="s">
        <v>133</v>
      </c>
      <c r="Y93" s="30" t="s">
        <v>132</v>
      </c>
      <c r="Z93" s="31" t="s">
        <v>133</v>
      </c>
      <c r="AA93" s="30" t="s">
        <v>132</v>
      </c>
      <c r="AB93" s="33" t="s">
        <v>133</v>
      </c>
      <c r="AC93" s="30" t="s">
        <v>132</v>
      </c>
      <c r="AD93" s="33" t="s">
        <v>133</v>
      </c>
      <c r="AE93" s="30" t="s">
        <v>132</v>
      </c>
      <c r="AF93" s="33" t="s">
        <v>133</v>
      </c>
    </row>
    <row r="94" spans="1:32" ht="12.75">
      <c r="A94" s="49" t="s">
        <v>207</v>
      </c>
      <c r="B94" s="35" t="s">
        <v>261</v>
      </c>
      <c r="C94" s="20" t="s">
        <v>76</v>
      </c>
      <c r="D94" s="228">
        <v>91</v>
      </c>
      <c r="E94" s="20" t="s">
        <v>12</v>
      </c>
      <c r="F94" s="36">
        <f>L94+P94+R94+T94+X94+AB94+AD94+AF94</f>
        <v>821.3399999999999</v>
      </c>
      <c r="G94" s="120">
        <v>0.025868055555555557</v>
      </c>
      <c r="H94" s="192">
        <v>96.02</v>
      </c>
      <c r="I94" s="54">
        <v>0.044375</v>
      </c>
      <c r="J94" s="192">
        <v>102</v>
      </c>
      <c r="K94" s="55">
        <v>0.04457175925925926</v>
      </c>
      <c r="L94" s="46">
        <v>102</v>
      </c>
      <c r="M94" s="54">
        <v>0.03636574074074074</v>
      </c>
      <c r="N94" s="194">
        <v>93.46</v>
      </c>
      <c r="O94" s="55">
        <v>0.03241898148148148</v>
      </c>
      <c r="P94" s="46">
        <v>102</v>
      </c>
      <c r="Q94" s="55">
        <v>0.0259375</v>
      </c>
      <c r="R94" s="53">
        <v>102</v>
      </c>
      <c r="S94" s="55">
        <v>0.05284722222222222</v>
      </c>
      <c r="T94" s="53">
        <v>102</v>
      </c>
      <c r="U94" s="120">
        <v>0.029780092592592594</v>
      </c>
      <c r="V94" s="194">
        <v>100.41</v>
      </c>
      <c r="W94" s="55">
        <v>0.04611111111111111</v>
      </c>
      <c r="X94" s="46">
        <v>102</v>
      </c>
      <c r="Y94" s="54">
        <v>0.02832175925925926</v>
      </c>
      <c r="Z94" s="194">
        <v>95.21</v>
      </c>
      <c r="AA94" s="64" t="s">
        <v>148</v>
      </c>
      <c r="AB94" s="191">
        <v>102.67</v>
      </c>
      <c r="AC94" s="54">
        <v>0.01709490740740741</v>
      </c>
      <c r="AD94" s="46">
        <v>106</v>
      </c>
      <c r="AE94" s="64" t="s">
        <v>148</v>
      </c>
      <c r="AF94" s="191">
        <v>102.67</v>
      </c>
    </row>
    <row r="95" spans="1:32" ht="12.75">
      <c r="A95" s="49" t="s">
        <v>208</v>
      </c>
      <c r="B95" s="35" t="s">
        <v>261</v>
      </c>
      <c r="C95" s="20" t="s">
        <v>80</v>
      </c>
      <c r="D95" s="228">
        <v>92</v>
      </c>
      <c r="E95" s="20" t="s">
        <v>7</v>
      </c>
      <c r="F95" s="36">
        <f>H95+L95+N95+R95+V95+X95+Z95+AB95+AD95+AF95</f>
        <v>792.5600000000001</v>
      </c>
      <c r="G95" s="120">
        <v>0.02630787037037037</v>
      </c>
      <c r="H95" s="46">
        <v>94.42</v>
      </c>
      <c r="I95" s="54">
        <v>0.0524074074074074</v>
      </c>
      <c r="J95" s="192">
        <v>86.37</v>
      </c>
      <c r="K95" s="64"/>
      <c r="L95" s="46"/>
      <c r="M95" s="54"/>
      <c r="N95" s="53"/>
      <c r="O95" s="54">
        <v>0.03716435185185185</v>
      </c>
      <c r="P95" s="192">
        <v>88.98</v>
      </c>
      <c r="Q95" s="54">
        <v>0.026574074074074073</v>
      </c>
      <c r="R95" s="53">
        <v>99.56</v>
      </c>
      <c r="S95" s="54">
        <v>0.06528935185185185</v>
      </c>
      <c r="T95" s="194">
        <v>82.56</v>
      </c>
      <c r="U95" s="120">
        <v>0.03040509259259259</v>
      </c>
      <c r="V95" s="53">
        <v>98.35</v>
      </c>
      <c r="W95" s="54">
        <v>0.047581018518518516</v>
      </c>
      <c r="X95" s="46">
        <v>98.85</v>
      </c>
      <c r="Y95" s="54">
        <v>0.027337962962962963</v>
      </c>
      <c r="Z95" s="53">
        <v>98.63</v>
      </c>
      <c r="AA95" s="54">
        <v>0.03496527777777778</v>
      </c>
      <c r="AB95" s="46">
        <v>105.93</v>
      </c>
      <c r="AC95" s="54">
        <v>0.01734953703703704</v>
      </c>
      <c r="AD95" s="46">
        <v>104.44</v>
      </c>
      <c r="AE95" s="54">
        <v>0.024050925925925924</v>
      </c>
      <c r="AF95" s="46">
        <v>92.38</v>
      </c>
    </row>
    <row r="96" spans="1:32" ht="12.75">
      <c r="A96" s="49" t="s">
        <v>209</v>
      </c>
      <c r="B96" s="35" t="s">
        <v>261</v>
      </c>
      <c r="C96" s="20" t="s">
        <v>81</v>
      </c>
      <c r="D96" s="228">
        <v>91</v>
      </c>
      <c r="E96" s="20" t="s">
        <v>32</v>
      </c>
      <c r="F96" s="36">
        <f>H96+L96+N96+T96+V96+X96+AB96+AF96</f>
        <v>784.69</v>
      </c>
      <c r="G96" s="120">
        <v>0.025949074074074072</v>
      </c>
      <c r="H96" s="46">
        <v>95.72</v>
      </c>
      <c r="I96" s="54">
        <v>0.05288194444444444</v>
      </c>
      <c r="J96" s="192">
        <v>85.59</v>
      </c>
      <c r="K96" s="54">
        <v>0.047592592592592596</v>
      </c>
      <c r="L96" s="46">
        <v>95.53</v>
      </c>
      <c r="M96" s="55">
        <v>0.03332175925925926</v>
      </c>
      <c r="N96" s="53">
        <v>102</v>
      </c>
      <c r="O96" s="54">
        <v>0.03795138888888889</v>
      </c>
      <c r="P96" s="192">
        <v>87.13</v>
      </c>
      <c r="Q96" s="54">
        <v>0.030694444444444444</v>
      </c>
      <c r="R96" s="194">
        <v>86.19</v>
      </c>
      <c r="S96" s="54">
        <v>0.05358796296296297</v>
      </c>
      <c r="T96" s="53">
        <v>100.59</v>
      </c>
      <c r="U96" s="120">
        <v>0.03241898148148148</v>
      </c>
      <c r="V96" s="53">
        <v>92.24</v>
      </c>
      <c r="W96" s="54">
        <v>0.051909722222222225</v>
      </c>
      <c r="X96" s="46">
        <v>90.61</v>
      </c>
      <c r="Y96" s="54">
        <v>0.029988425925925922</v>
      </c>
      <c r="Z96" s="194">
        <v>89.91</v>
      </c>
      <c r="AA96" s="54">
        <v>0.034942129629629635</v>
      </c>
      <c r="AB96" s="46">
        <v>106</v>
      </c>
      <c r="AC96" s="54">
        <v>0.021041666666666667</v>
      </c>
      <c r="AD96" s="192">
        <v>86.12</v>
      </c>
      <c r="AE96" s="54">
        <v>0.021782407407407407</v>
      </c>
      <c r="AF96" s="46">
        <v>102</v>
      </c>
    </row>
    <row r="97" spans="1:32" ht="12.75">
      <c r="A97" s="49" t="s">
        <v>210</v>
      </c>
      <c r="B97" s="35" t="s">
        <v>261</v>
      </c>
      <c r="C97" s="20" t="s">
        <v>79</v>
      </c>
      <c r="D97" s="228">
        <v>91</v>
      </c>
      <c r="E97" s="20" t="s">
        <v>1</v>
      </c>
      <c r="F97" s="36">
        <f>H97+J97+L97+R97+V97+AB97+AD97+AF97</f>
        <v>761.49</v>
      </c>
      <c r="G97" s="120">
        <v>0.027083333333333334</v>
      </c>
      <c r="H97" s="46">
        <v>91.71</v>
      </c>
      <c r="I97" s="54">
        <v>0.05070601851851852</v>
      </c>
      <c r="J97" s="46">
        <v>89.26</v>
      </c>
      <c r="K97" s="54">
        <v>0.049317129629629634</v>
      </c>
      <c r="L97" s="46">
        <v>92.19</v>
      </c>
      <c r="M97" s="54">
        <v>0.04856481481481482</v>
      </c>
      <c r="N97" s="194">
        <v>69.99</v>
      </c>
      <c r="O97" s="54" t="s">
        <v>156</v>
      </c>
      <c r="P97" s="192">
        <v>10</v>
      </c>
      <c r="Q97" s="54">
        <v>0.02829861111111111</v>
      </c>
      <c r="R97" s="53">
        <v>93.49</v>
      </c>
      <c r="S97" s="54">
        <v>0.06443287037037036</v>
      </c>
      <c r="T97" s="194">
        <v>83.66</v>
      </c>
      <c r="U97" s="120">
        <v>0.03238425925925926</v>
      </c>
      <c r="V97" s="53">
        <v>92.34</v>
      </c>
      <c r="W97" s="54">
        <v>0.056979166666666664</v>
      </c>
      <c r="X97" s="192">
        <v>82.54</v>
      </c>
      <c r="Y97" s="54">
        <v>0.03923611111111111</v>
      </c>
      <c r="Z97" s="194">
        <v>68.72</v>
      </c>
      <c r="AA97" s="54">
        <v>0.036724537037037035</v>
      </c>
      <c r="AB97" s="46">
        <v>100.86</v>
      </c>
      <c r="AC97" s="54">
        <v>0.01894675925925926</v>
      </c>
      <c r="AD97" s="46">
        <v>95.64</v>
      </c>
      <c r="AE97" s="54">
        <v>0.02096064814814815</v>
      </c>
      <c r="AF97" s="46">
        <v>106</v>
      </c>
    </row>
    <row r="98" spans="1:32" ht="12.75">
      <c r="A98" s="49" t="s">
        <v>211</v>
      </c>
      <c r="B98" s="35" t="s">
        <v>261</v>
      </c>
      <c r="C98" s="20" t="s">
        <v>85</v>
      </c>
      <c r="D98" s="228">
        <v>92</v>
      </c>
      <c r="E98" s="20" t="s">
        <v>12</v>
      </c>
      <c r="F98" s="36">
        <f>J98+L98+V98+X98+Z98+AB98+AD98+AF98</f>
        <v>741.44</v>
      </c>
      <c r="G98" s="120">
        <v>0.03289351851851852</v>
      </c>
      <c r="H98" s="192">
        <v>75.51</v>
      </c>
      <c r="I98" s="54">
        <v>0.05237268518518518</v>
      </c>
      <c r="J98" s="46">
        <v>86.42</v>
      </c>
      <c r="K98" s="54">
        <v>0.04988425925925926</v>
      </c>
      <c r="L98" s="46">
        <v>91.14</v>
      </c>
      <c r="M98" s="54">
        <v>0.04825231481481482</v>
      </c>
      <c r="N98" s="194">
        <v>70.44</v>
      </c>
      <c r="O98" s="54">
        <v>0.042337962962962966</v>
      </c>
      <c r="P98" s="192">
        <v>78.1</v>
      </c>
      <c r="Q98" s="54">
        <v>0.032650462962962964</v>
      </c>
      <c r="R98" s="194">
        <v>81.03</v>
      </c>
      <c r="S98" s="54">
        <v>0.07743055555555556</v>
      </c>
      <c r="T98" s="194">
        <v>69.62</v>
      </c>
      <c r="U98" s="119">
        <v>0.029317129629629634</v>
      </c>
      <c r="V98" s="53">
        <v>102</v>
      </c>
      <c r="W98" s="54">
        <v>0.056736111111111105</v>
      </c>
      <c r="X98" s="46">
        <v>82.9</v>
      </c>
      <c r="Y98" s="54">
        <v>0.027511574074074074</v>
      </c>
      <c r="Z98" s="53">
        <v>98.01</v>
      </c>
      <c r="AA98" s="54">
        <v>0.03885416666666667</v>
      </c>
      <c r="AB98" s="46">
        <v>95.33</v>
      </c>
      <c r="AC98" s="54">
        <v>0.019467592592592595</v>
      </c>
      <c r="AD98" s="46">
        <v>93.08</v>
      </c>
      <c r="AE98" s="54">
        <v>0.02400462962962963</v>
      </c>
      <c r="AF98" s="46">
        <v>92.56</v>
      </c>
    </row>
    <row r="99" spans="1:32" ht="12.75">
      <c r="A99" s="49" t="s">
        <v>212</v>
      </c>
      <c r="B99" s="35" t="s">
        <v>261</v>
      </c>
      <c r="C99" s="20" t="s">
        <v>83</v>
      </c>
      <c r="D99" s="228">
        <v>91</v>
      </c>
      <c r="E99" s="20" t="s">
        <v>1</v>
      </c>
      <c r="F99" s="36">
        <f>J99+N99+R99+T99+X99+Z99+AB99+AD99+AF99</f>
        <v>715.52</v>
      </c>
      <c r="G99" s="120">
        <v>0.033402777777777774</v>
      </c>
      <c r="H99" s="192">
        <v>74.36</v>
      </c>
      <c r="I99" s="54">
        <v>0.049629629629629635</v>
      </c>
      <c r="J99" s="46">
        <v>91.2</v>
      </c>
      <c r="K99" s="54">
        <v>0.05372685185185185</v>
      </c>
      <c r="L99" s="192">
        <v>84.62</v>
      </c>
      <c r="M99" s="54"/>
      <c r="N99" s="53"/>
      <c r="O99" s="54">
        <v>0.04488425925925926</v>
      </c>
      <c r="P99" s="192">
        <v>73.67</v>
      </c>
      <c r="Q99" s="54">
        <v>0.030335648148148143</v>
      </c>
      <c r="R99" s="53">
        <v>87.21</v>
      </c>
      <c r="S99" s="54">
        <v>0.06190972222222222</v>
      </c>
      <c r="T99" s="53">
        <v>87.07</v>
      </c>
      <c r="U99" s="120">
        <v>0.035925925925925924</v>
      </c>
      <c r="V99" s="194">
        <v>83.24</v>
      </c>
      <c r="W99" s="54">
        <v>0.05512731481481481</v>
      </c>
      <c r="X99" s="46">
        <v>85.32</v>
      </c>
      <c r="Y99" s="54">
        <v>0.028275462962962964</v>
      </c>
      <c r="Z99" s="53">
        <v>95.36</v>
      </c>
      <c r="AA99" s="54">
        <v>0.04304398148148148</v>
      </c>
      <c r="AB99" s="46">
        <v>86.05</v>
      </c>
      <c r="AC99" s="54">
        <v>0.02074074074074074</v>
      </c>
      <c r="AD99" s="46">
        <v>87.37</v>
      </c>
      <c r="AE99" s="54">
        <v>0.023159722222222224</v>
      </c>
      <c r="AF99" s="46">
        <v>95.94</v>
      </c>
    </row>
    <row r="100" spans="1:32" ht="12.75">
      <c r="A100" s="49" t="s">
        <v>213</v>
      </c>
      <c r="B100" s="35" t="s">
        <v>261</v>
      </c>
      <c r="C100" s="20" t="s">
        <v>84</v>
      </c>
      <c r="D100" s="228">
        <v>92</v>
      </c>
      <c r="E100" s="20" t="s">
        <v>38</v>
      </c>
      <c r="F100" s="36">
        <f>J100+N100+R100+X100+Z100+AB100+AD100+AF100</f>
        <v>707.76</v>
      </c>
      <c r="G100" s="120">
        <v>0.02991898148148148</v>
      </c>
      <c r="H100" s="192">
        <v>83.02</v>
      </c>
      <c r="I100" s="54">
        <v>0.05377314814814815</v>
      </c>
      <c r="J100" s="46">
        <v>84.17</v>
      </c>
      <c r="K100" s="54">
        <v>0.05796296296296296</v>
      </c>
      <c r="L100" s="192">
        <v>78.43</v>
      </c>
      <c r="M100" s="54">
        <v>0.038796296296296294</v>
      </c>
      <c r="N100" s="53">
        <v>87.61</v>
      </c>
      <c r="O100" s="54">
        <v>0.043854166666666666</v>
      </c>
      <c r="P100" s="192">
        <v>75.4</v>
      </c>
      <c r="Q100" s="54">
        <v>0.031342592592592596</v>
      </c>
      <c r="R100" s="53">
        <v>84.41</v>
      </c>
      <c r="S100" s="54">
        <v>0.07025462962962963</v>
      </c>
      <c r="T100" s="194">
        <v>76.73</v>
      </c>
      <c r="U100" s="120">
        <v>0.03644675925925926</v>
      </c>
      <c r="V100" s="194">
        <v>82.05</v>
      </c>
      <c r="W100" s="54">
        <v>0.05604166666666666</v>
      </c>
      <c r="X100" s="46">
        <v>83.93</v>
      </c>
      <c r="Y100" s="54">
        <v>0.030520833333333334</v>
      </c>
      <c r="Z100" s="53">
        <v>88.35</v>
      </c>
      <c r="AA100" s="54">
        <v>0.037731481481481484</v>
      </c>
      <c r="AB100" s="46">
        <v>98.16</v>
      </c>
      <c r="AC100" s="54">
        <v>0.019328703703703702</v>
      </c>
      <c r="AD100" s="46">
        <v>93.75</v>
      </c>
      <c r="AE100" s="54">
        <v>0.02542824074074074</v>
      </c>
      <c r="AF100" s="46">
        <v>87.38</v>
      </c>
    </row>
    <row r="101" spans="1:32" ht="12.75">
      <c r="A101" s="49" t="s">
        <v>214</v>
      </c>
      <c r="B101" s="198" t="s">
        <v>269</v>
      </c>
      <c r="C101" s="20" t="s">
        <v>75</v>
      </c>
      <c r="D101" s="228">
        <v>91</v>
      </c>
      <c r="E101" s="20" t="s">
        <v>12</v>
      </c>
      <c r="F101" s="36">
        <f>H101+J101+L101+N101+P101+R101+T101+V101+X101+Z101+AB101+AD101+AF101</f>
        <v>696.1400000000001</v>
      </c>
      <c r="G101" s="120">
        <v>0.024351851851851857</v>
      </c>
      <c r="H101" s="46">
        <v>102</v>
      </c>
      <c r="I101" s="54">
        <v>0.04501157407407407</v>
      </c>
      <c r="J101" s="46">
        <v>100.56</v>
      </c>
      <c r="K101" s="64"/>
      <c r="L101" s="46"/>
      <c r="M101" s="54"/>
      <c r="N101" s="53"/>
      <c r="O101" s="54"/>
      <c r="P101" s="46"/>
      <c r="Q101" s="64"/>
      <c r="R101" s="53"/>
      <c r="S101" s="64"/>
      <c r="T101" s="53"/>
      <c r="U101" s="64"/>
      <c r="V101" s="53"/>
      <c r="W101" s="54">
        <v>0.0503587962962963</v>
      </c>
      <c r="X101" s="46">
        <v>93.4</v>
      </c>
      <c r="Y101" s="55">
        <v>0.026435185185185187</v>
      </c>
      <c r="Z101" s="53">
        <v>102</v>
      </c>
      <c r="AA101" s="64" t="s">
        <v>148</v>
      </c>
      <c r="AB101" s="191">
        <v>99.45</v>
      </c>
      <c r="AC101" s="54">
        <v>0.018252314814814815</v>
      </c>
      <c r="AD101" s="46">
        <v>99.28</v>
      </c>
      <c r="AE101" s="64" t="s">
        <v>148</v>
      </c>
      <c r="AF101" s="191">
        <v>99.45</v>
      </c>
    </row>
    <row r="102" spans="1:32" ht="12.75">
      <c r="A102" s="49" t="s">
        <v>215</v>
      </c>
      <c r="B102" s="198" t="s">
        <v>263</v>
      </c>
      <c r="C102" s="20" t="s">
        <v>90</v>
      </c>
      <c r="D102" s="228">
        <v>92</v>
      </c>
      <c r="E102" s="20" t="s">
        <v>32</v>
      </c>
      <c r="F102" s="36">
        <f>H102+L102+V102+X102+Z102+AB102+AD102+AF102</f>
        <v>664.6600000000001</v>
      </c>
      <c r="G102" s="120">
        <v>0.03204861111111111</v>
      </c>
      <c r="H102" s="46">
        <v>77.5</v>
      </c>
      <c r="I102" s="54">
        <v>0.0696875</v>
      </c>
      <c r="J102" s="192">
        <v>64.95</v>
      </c>
      <c r="K102" s="54">
        <v>0.0546875</v>
      </c>
      <c r="L102" s="46">
        <v>83.13</v>
      </c>
      <c r="M102" s="64" t="s">
        <v>156</v>
      </c>
      <c r="N102" s="194">
        <v>10</v>
      </c>
      <c r="O102" s="54">
        <v>0.045266203703703704</v>
      </c>
      <c r="P102" s="192">
        <v>73.05</v>
      </c>
      <c r="Q102" s="54">
        <v>0.04396990740740741</v>
      </c>
      <c r="R102" s="194">
        <v>60.17</v>
      </c>
      <c r="S102" s="54">
        <v>0.07935185185185185</v>
      </c>
      <c r="T102" s="194">
        <v>67.93</v>
      </c>
      <c r="U102" s="120">
        <v>0.03722222222222222</v>
      </c>
      <c r="V102" s="53">
        <v>80.34</v>
      </c>
      <c r="W102" s="54">
        <v>0.06112268518518518</v>
      </c>
      <c r="X102" s="46">
        <v>76.95</v>
      </c>
      <c r="Y102" s="54">
        <v>0.03228009259259259</v>
      </c>
      <c r="Z102" s="53">
        <v>83.53</v>
      </c>
      <c r="AA102" s="54">
        <v>0.03967592592592593</v>
      </c>
      <c r="AB102" s="46">
        <v>93.35</v>
      </c>
      <c r="AC102" s="54">
        <v>0.023414351851851853</v>
      </c>
      <c r="AD102" s="46">
        <v>77.39</v>
      </c>
      <c r="AE102" s="54">
        <v>0.024027777777777776</v>
      </c>
      <c r="AF102" s="46">
        <v>92.47</v>
      </c>
    </row>
    <row r="103" spans="1:32" ht="12.75">
      <c r="A103" s="49" t="s">
        <v>216</v>
      </c>
      <c r="B103" s="198" t="s">
        <v>263</v>
      </c>
      <c r="C103" s="20" t="s">
        <v>165</v>
      </c>
      <c r="D103" s="228">
        <v>92</v>
      </c>
      <c r="E103" s="20" t="s">
        <v>1</v>
      </c>
      <c r="F103" s="36">
        <f>L103+P103+R103+T103+V103+AB103+AD103+AF103</f>
        <v>654.97</v>
      </c>
      <c r="G103" s="120">
        <v>0.033900462962962966</v>
      </c>
      <c r="H103" s="192">
        <v>73.27</v>
      </c>
      <c r="I103" s="54">
        <v>0.0666550925925926</v>
      </c>
      <c r="J103" s="192">
        <v>67.91</v>
      </c>
      <c r="K103" s="54">
        <v>0.05938657407407407</v>
      </c>
      <c r="L103" s="46">
        <v>76.55</v>
      </c>
      <c r="M103" s="54">
        <v>0.05381944444444445</v>
      </c>
      <c r="N103" s="194">
        <v>63.15</v>
      </c>
      <c r="O103" s="54">
        <v>0.04221064814814815</v>
      </c>
      <c r="P103" s="46">
        <v>78.34</v>
      </c>
      <c r="Q103" s="54">
        <v>0.03320601851851852</v>
      </c>
      <c r="R103" s="53">
        <v>79.67</v>
      </c>
      <c r="S103" s="54">
        <v>0.06608796296296296</v>
      </c>
      <c r="T103" s="53">
        <v>81.56</v>
      </c>
      <c r="U103" s="120">
        <v>0.03729166666666667</v>
      </c>
      <c r="V103" s="53">
        <v>80.19</v>
      </c>
      <c r="W103" s="54">
        <v>0.06150462962962963</v>
      </c>
      <c r="X103" s="192">
        <v>76.47</v>
      </c>
      <c r="Y103" s="54">
        <v>0.04711805555555556</v>
      </c>
      <c r="Z103" s="194">
        <v>57.23</v>
      </c>
      <c r="AA103" s="54">
        <v>0.04479166666666667</v>
      </c>
      <c r="AB103" s="46">
        <v>82.69</v>
      </c>
      <c r="AC103" s="54">
        <v>0.022349537037037032</v>
      </c>
      <c r="AD103" s="46">
        <v>81.08</v>
      </c>
      <c r="AE103" s="54">
        <v>0.023414351851851853</v>
      </c>
      <c r="AF103" s="46">
        <v>94.89</v>
      </c>
    </row>
    <row r="104" spans="1:32" ht="12.75">
      <c r="A104" s="49" t="s">
        <v>217</v>
      </c>
      <c r="B104" s="198" t="s">
        <v>263</v>
      </c>
      <c r="C104" s="20" t="s">
        <v>86</v>
      </c>
      <c r="D104" s="228">
        <v>91</v>
      </c>
      <c r="E104" s="20" t="s">
        <v>12</v>
      </c>
      <c r="F104" s="36">
        <f>H104+J104+L104+P104+V104+AB104+AD104+AF104</f>
        <v>647.7399999999999</v>
      </c>
      <c r="G104" s="120">
        <v>0.03253472222222222</v>
      </c>
      <c r="H104" s="46">
        <v>76.35</v>
      </c>
      <c r="I104" s="54">
        <v>0.05626157407407407</v>
      </c>
      <c r="J104" s="46">
        <v>80.45</v>
      </c>
      <c r="K104" s="54">
        <v>0.05734953703703704</v>
      </c>
      <c r="L104" s="46">
        <v>79.27</v>
      </c>
      <c r="M104" s="54">
        <v>0.05393518518518519</v>
      </c>
      <c r="N104" s="194">
        <v>63.02</v>
      </c>
      <c r="O104" s="54">
        <v>0.043576388888888894</v>
      </c>
      <c r="P104" s="46">
        <v>75.88</v>
      </c>
      <c r="Q104" s="54">
        <v>0.03850694444444445</v>
      </c>
      <c r="R104" s="194">
        <v>68.71</v>
      </c>
      <c r="S104" s="54">
        <v>0.07275462962962963</v>
      </c>
      <c r="T104" s="194">
        <v>74.09</v>
      </c>
      <c r="U104" s="120">
        <v>0.034895833333333334</v>
      </c>
      <c r="V104" s="53">
        <v>85.69</v>
      </c>
      <c r="W104" s="54">
        <v>0.07454861111111111</v>
      </c>
      <c r="X104" s="192">
        <v>63.09</v>
      </c>
      <c r="Y104" s="54">
        <v>0.046608796296296294</v>
      </c>
      <c r="Z104" s="194">
        <v>57.85</v>
      </c>
      <c r="AA104" s="54">
        <v>0.04597222222222222</v>
      </c>
      <c r="AB104" s="46">
        <v>80.57</v>
      </c>
      <c r="AC104" s="54">
        <v>0.022511574074074073</v>
      </c>
      <c r="AD104" s="46">
        <v>80.49</v>
      </c>
      <c r="AE104" s="54">
        <v>0.0249537037037037</v>
      </c>
      <c r="AF104" s="46">
        <v>89.04</v>
      </c>
    </row>
    <row r="105" spans="1:32" ht="12.75">
      <c r="A105" s="49" t="s">
        <v>218</v>
      </c>
      <c r="B105" s="198" t="s">
        <v>263</v>
      </c>
      <c r="C105" s="20" t="s">
        <v>166</v>
      </c>
      <c r="D105" s="228">
        <v>91</v>
      </c>
      <c r="E105" s="20" t="s">
        <v>24</v>
      </c>
      <c r="F105" s="36">
        <f>H105+J105+L105+P105+R105+T105+V105+X105+Z105+AB105+AD105+AF105</f>
        <v>632.89</v>
      </c>
      <c r="G105" s="120">
        <v>0.03369212962962963</v>
      </c>
      <c r="H105" s="46">
        <v>73.72</v>
      </c>
      <c r="I105" s="54">
        <v>0.06297453703703704</v>
      </c>
      <c r="J105" s="46">
        <v>71.87</v>
      </c>
      <c r="K105" s="54">
        <v>0.05991898148148148</v>
      </c>
      <c r="L105" s="46">
        <v>75.87</v>
      </c>
      <c r="M105" s="54">
        <v>0.05807870370370371</v>
      </c>
      <c r="N105" s="194">
        <v>58.52</v>
      </c>
      <c r="O105" s="54">
        <v>0.05070601851851852</v>
      </c>
      <c r="P105" s="46">
        <v>65.21</v>
      </c>
      <c r="Q105" s="54">
        <v>0.033483796296296296</v>
      </c>
      <c r="R105" s="53">
        <v>79.01</v>
      </c>
      <c r="S105" s="64"/>
      <c r="T105" s="53"/>
      <c r="U105" s="64"/>
      <c r="V105" s="53"/>
      <c r="W105" s="64"/>
      <c r="X105" s="46"/>
      <c r="Y105" s="64"/>
      <c r="Z105" s="53"/>
      <c r="AA105" s="54">
        <v>0.04071759259259259</v>
      </c>
      <c r="AB105" s="46">
        <v>90.96</v>
      </c>
      <c r="AC105" s="54">
        <v>0.021516203703703704</v>
      </c>
      <c r="AD105" s="46">
        <v>84.22</v>
      </c>
      <c r="AE105" s="54">
        <v>0.02414351851851852</v>
      </c>
      <c r="AF105" s="46">
        <v>92.03</v>
      </c>
    </row>
    <row r="106" spans="1:32" ht="12.75">
      <c r="A106" s="49" t="s">
        <v>219</v>
      </c>
      <c r="B106" s="198" t="s">
        <v>261</v>
      </c>
      <c r="C106" s="20" t="s">
        <v>88</v>
      </c>
      <c r="D106" s="228">
        <v>92</v>
      </c>
      <c r="E106" s="20" t="s">
        <v>89</v>
      </c>
      <c r="F106" s="36">
        <f>H106+J106+L106+N106+P106+R106+T106+V106+X106+Z106+AB106+AD106+AF106</f>
        <v>464.54999999999995</v>
      </c>
      <c r="G106" s="120">
        <v>0.0358912037037037</v>
      </c>
      <c r="H106" s="46">
        <v>69.21</v>
      </c>
      <c r="I106" s="54">
        <v>0.06259259259259259</v>
      </c>
      <c r="J106" s="46">
        <v>72.31</v>
      </c>
      <c r="K106" s="64" t="s">
        <v>156</v>
      </c>
      <c r="L106" s="46">
        <v>10</v>
      </c>
      <c r="M106" s="54"/>
      <c r="N106" s="53"/>
      <c r="O106" s="54"/>
      <c r="P106" s="46"/>
      <c r="Q106" s="64"/>
      <c r="R106" s="53"/>
      <c r="S106" s="64"/>
      <c r="T106" s="53"/>
      <c r="U106" s="64"/>
      <c r="V106" s="53"/>
      <c r="W106" s="54">
        <v>0.0594212962962963</v>
      </c>
      <c r="X106" s="46">
        <v>79.15</v>
      </c>
      <c r="Y106" s="54">
        <v>0.03863425925925926</v>
      </c>
      <c r="Z106" s="53">
        <v>69.79</v>
      </c>
      <c r="AA106" s="54">
        <v>0.04833333333333333</v>
      </c>
      <c r="AB106" s="46">
        <v>76.63</v>
      </c>
      <c r="AC106" s="64"/>
      <c r="AD106" s="46"/>
      <c r="AE106" s="54">
        <v>0.025405092592592594</v>
      </c>
      <c r="AF106" s="46">
        <v>87.46</v>
      </c>
    </row>
    <row r="107" spans="7:21" ht="12.75">
      <c r="G107" s="63"/>
      <c r="I107" s="3"/>
      <c r="K107" s="3"/>
      <c r="S107" s="19"/>
      <c r="U107" s="63"/>
    </row>
    <row r="108" spans="7:21" ht="13.5" thickBot="1">
      <c r="G108" s="63"/>
      <c r="I108" s="3"/>
      <c r="K108" s="3"/>
      <c r="S108" s="19"/>
      <c r="U108" s="63"/>
    </row>
    <row r="109" spans="3:32" ht="24" thickBot="1">
      <c r="C109" s="22" t="s">
        <v>148</v>
      </c>
      <c r="D109" s="23"/>
      <c r="F109" s="26"/>
      <c r="G109" s="221" t="s">
        <v>137</v>
      </c>
      <c r="H109" s="223"/>
      <c r="I109" s="221" t="s">
        <v>138</v>
      </c>
      <c r="J109" s="223"/>
      <c r="K109" s="222" t="s">
        <v>140</v>
      </c>
      <c r="L109" s="223"/>
      <c r="M109" s="224" t="s">
        <v>141</v>
      </c>
      <c r="N109" s="223"/>
      <c r="O109" s="218" t="s">
        <v>168</v>
      </c>
      <c r="P109" s="220"/>
      <c r="Q109" s="218" t="s">
        <v>169</v>
      </c>
      <c r="R109" s="219"/>
      <c r="S109" s="218" t="s">
        <v>247</v>
      </c>
      <c r="T109" s="220"/>
      <c r="U109" s="218" t="s">
        <v>248</v>
      </c>
      <c r="V109" s="219"/>
      <c r="W109" s="218" t="s">
        <v>255</v>
      </c>
      <c r="X109" s="219"/>
      <c r="Y109" s="218" t="s">
        <v>256</v>
      </c>
      <c r="Z109" s="219"/>
      <c r="AA109" s="218" t="s">
        <v>284</v>
      </c>
      <c r="AB109" s="219"/>
      <c r="AC109" s="218" t="s">
        <v>283</v>
      </c>
      <c r="AD109" s="219"/>
      <c r="AE109" s="218" t="s">
        <v>285</v>
      </c>
      <c r="AF109" s="219"/>
    </row>
    <row r="110" spans="1:32" ht="13.5" thickBot="1">
      <c r="A110" s="14" t="s">
        <v>127</v>
      </c>
      <c r="B110" s="42" t="s">
        <v>128</v>
      </c>
      <c r="C110" s="27" t="s">
        <v>130</v>
      </c>
      <c r="D110" s="227" t="s">
        <v>129</v>
      </c>
      <c r="E110" s="28" t="s">
        <v>131</v>
      </c>
      <c r="F110" s="29" t="s">
        <v>139</v>
      </c>
      <c r="G110" s="30" t="s">
        <v>132</v>
      </c>
      <c r="H110" s="33" t="s">
        <v>133</v>
      </c>
      <c r="I110" s="32" t="s">
        <v>132</v>
      </c>
      <c r="J110" s="33" t="s">
        <v>133</v>
      </c>
      <c r="K110" s="34" t="s">
        <v>132</v>
      </c>
      <c r="L110" s="33" t="s">
        <v>133</v>
      </c>
      <c r="M110" s="30" t="s">
        <v>132</v>
      </c>
      <c r="N110" s="31" t="s">
        <v>133</v>
      </c>
      <c r="O110" s="30" t="s">
        <v>132</v>
      </c>
      <c r="P110" s="33" t="s">
        <v>133</v>
      </c>
      <c r="Q110" s="30" t="s">
        <v>132</v>
      </c>
      <c r="R110" s="31" t="s">
        <v>133</v>
      </c>
      <c r="S110" s="30" t="s">
        <v>132</v>
      </c>
      <c r="T110" s="33" t="s">
        <v>133</v>
      </c>
      <c r="U110" s="30" t="s">
        <v>132</v>
      </c>
      <c r="V110" s="31" t="s">
        <v>133</v>
      </c>
      <c r="W110" s="30" t="s">
        <v>132</v>
      </c>
      <c r="X110" s="33" t="s">
        <v>133</v>
      </c>
      <c r="Y110" s="30" t="s">
        <v>132</v>
      </c>
      <c r="Z110" s="31" t="s">
        <v>133</v>
      </c>
      <c r="AA110" s="30" t="s">
        <v>132</v>
      </c>
      <c r="AB110" s="33" t="s">
        <v>133</v>
      </c>
      <c r="AC110" s="30" t="s">
        <v>132</v>
      </c>
      <c r="AD110" s="33" t="s">
        <v>133</v>
      </c>
      <c r="AE110" s="30" t="s">
        <v>132</v>
      </c>
      <c r="AF110" s="33" t="s">
        <v>133</v>
      </c>
    </row>
    <row r="111" spans="1:32" ht="12.75">
      <c r="A111" s="200" t="s">
        <v>207</v>
      </c>
      <c r="B111" s="198" t="s">
        <v>264</v>
      </c>
      <c r="C111" s="20" t="s">
        <v>76</v>
      </c>
      <c r="D111" s="228">
        <v>91</v>
      </c>
      <c r="E111" s="20" t="s">
        <v>12</v>
      </c>
      <c r="F111" s="36">
        <f>J111+L111+P111+R111+X111+AB111+AD111+AF111</f>
        <v>813.22</v>
      </c>
      <c r="G111" s="120">
        <v>0.025868055555555557</v>
      </c>
      <c r="H111" s="192">
        <v>96.02</v>
      </c>
      <c r="I111" s="54">
        <v>0.044375</v>
      </c>
      <c r="J111" s="46">
        <v>102</v>
      </c>
      <c r="K111" s="54">
        <v>0.04457175925925926</v>
      </c>
      <c r="L111" s="46">
        <v>97.1</v>
      </c>
      <c r="M111" s="54">
        <v>0.03636574074074074</v>
      </c>
      <c r="N111" s="194">
        <v>93.46</v>
      </c>
      <c r="O111" s="55">
        <v>0.03241898148148148</v>
      </c>
      <c r="P111" s="46">
        <v>102</v>
      </c>
      <c r="Q111" s="54">
        <v>0.0259375</v>
      </c>
      <c r="R111" s="67">
        <v>100.04</v>
      </c>
      <c r="S111" s="54">
        <v>0.05284722222222222</v>
      </c>
      <c r="T111" s="194">
        <v>96.86</v>
      </c>
      <c r="U111" s="120">
        <v>0.029780092592592594</v>
      </c>
      <c r="V111" s="194">
        <v>94.79</v>
      </c>
      <c r="W111" s="54">
        <v>0.04611111111111111</v>
      </c>
      <c r="X111" s="46">
        <v>97.98</v>
      </c>
      <c r="Y111" s="54">
        <v>0.02832175925925926</v>
      </c>
      <c r="Z111" s="194">
        <v>95.21</v>
      </c>
      <c r="AA111" s="54">
        <v>0.04943287037037037</v>
      </c>
      <c r="AB111" s="46">
        <v>102.1</v>
      </c>
      <c r="AC111" s="54">
        <v>0.01709490740740741</v>
      </c>
      <c r="AD111" s="46">
        <v>106</v>
      </c>
      <c r="AE111" s="54">
        <v>0.02847222222222222</v>
      </c>
      <c r="AF111" s="46">
        <v>106</v>
      </c>
    </row>
    <row r="112" spans="1:32" ht="12.75">
      <c r="A112" s="200" t="s">
        <v>208</v>
      </c>
      <c r="B112" s="198" t="s">
        <v>263</v>
      </c>
      <c r="C112" s="20" t="s">
        <v>77</v>
      </c>
      <c r="D112" s="228">
        <v>89</v>
      </c>
      <c r="E112" s="20" t="s">
        <v>18</v>
      </c>
      <c r="F112" s="36">
        <f>J112+L112+P112+R112+V112+X112+Z112+AD112</f>
        <v>806.71</v>
      </c>
      <c r="G112" s="120">
        <v>0.027210648148148147</v>
      </c>
      <c r="H112" s="192">
        <v>91.28</v>
      </c>
      <c r="I112" s="54">
        <v>0.045717592592592594</v>
      </c>
      <c r="J112" s="46">
        <v>99</v>
      </c>
      <c r="K112" s="55">
        <v>0.042430555555555555</v>
      </c>
      <c r="L112" s="46">
        <v>102</v>
      </c>
      <c r="M112" s="54">
        <v>0.03491898148148148</v>
      </c>
      <c r="N112" s="194">
        <v>97.33</v>
      </c>
      <c r="O112" s="54">
        <v>0.03295138888888889</v>
      </c>
      <c r="P112" s="46">
        <v>100.35</v>
      </c>
      <c r="Q112" s="55">
        <v>0.025439814814814814</v>
      </c>
      <c r="R112" s="67">
        <v>102</v>
      </c>
      <c r="S112" s="54">
        <v>0.052800925925925925</v>
      </c>
      <c r="T112" s="194">
        <v>95.95</v>
      </c>
      <c r="U112" s="119">
        <v>0.02767361111111111</v>
      </c>
      <c r="V112" s="53">
        <v>102</v>
      </c>
      <c r="W112" s="55">
        <v>0.04429398148148148</v>
      </c>
      <c r="X112" s="46">
        <v>102</v>
      </c>
      <c r="Y112" s="54">
        <v>0.02736111111111111</v>
      </c>
      <c r="Z112" s="53">
        <v>98.55</v>
      </c>
      <c r="AA112" s="54">
        <v>0.05586805555555555</v>
      </c>
      <c r="AB112" s="192">
        <v>90.34</v>
      </c>
      <c r="AC112" s="54">
        <v>0.017974537037037035</v>
      </c>
      <c r="AD112" s="46">
        <v>100.81</v>
      </c>
      <c r="AE112" s="54">
        <v>0.03710648148148148</v>
      </c>
      <c r="AF112" s="192">
        <v>81.33</v>
      </c>
    </row>
    <row r="113" spans="1:32" ht="12.75">
      <c r="A113" s="200" t="s">
        <v>209</v>
      </c>
      <c r="B113" s="198" t="s">
        <v>263</v>
      </c>
      <c r="C113" s="20" t="s">
        <v>74</v>
      </c>
      <c r="D113" s="228">
        <v>89</v>
      </c>
      <c r="E113" s="20" t="s">
        <v>18</v>
      </c>
      <c r="F113" s="36">
        <f>H113+J113+N113+R113+T113+V113+AB113+AF113</f>
        <v>798.75</v>
      </c>
      <c r="G113" s="120">
        <v>0.02476851851851852</v>
      </c>
      <c r="H113" s="46">
        <v>100.28</v>
      </c>
      <c r="I113" s="54">
        <v>0.04451388888888889</v>
      </c>
      <c r="J113" s="46">
        <v>101.68</v>
      </c>
      <c r="K113" s="54">
        <v>0.04664351851851852</v>
      </c>
      <c r="L113" s="192">
        <v>92.79</v>
      </c>
      <c r="M113" s="54">
        <v>0.034131944444444444</v>
      </c>
      <c r="N113" s="53">
        <v>99.58</v>
      </c>
      <c r="O113" s="54">
        <v>0.03912037037037037</v>
      </c>
      <c r="P113" s="192">
        <v>84.53</v>
      </c>
      <c r="Q113" s="54">
        <v>0.026331018518518517</v>
      </c>
      <c r="R113" s="67">
        <v>98.55</v>
      </c>
      <c r="S113" s="55">
        <v>0.05018518518518519</v>
      </c>
      <c r="T113" s="53">
        <v>102</v>
      </c>
      <c r="U113" s="120">
        <v>0.02836805555555556</v>
      </c>
      <c r="V113" s="53">
        <v>99.5</v>
      </c>
      <c r="W113" s="54">
        <v>0.0525</v>
      </c>
      <c r="X113" s="192">
        <v>86.06</v>
      </c>
      <c r="Y113" s="54">
        <v>0.028125</v>
      </c>
      <c r="Z113" s="194">
        <v>95.87</v>
      </c>
      <c r="AA113" s="54">
        <v>0.050972222222222224</v>
      </c>
      <c r="AB113" s="46">
        <v>99.02</v>
      </c>
      <c r="AC113" s="54">
        <v>0.019282407407407408</v>
      </c>
      <c r="AD113" s="192">
        <v>93.97</v>
      </c>
      <c r="AE113" s="54">
        <v>0.030752314814814816</v>
      </c>
      <c r="AF113" s="46">
        <v>98.14</v>
      </c>
    </row>
    <row r="114" spans="1:32" ht="12.75">
      <c r="A114" s="200" t="s">
        <v>210</v>
      </c>
      <c r="B114" s="198" t="s">
        <v>261</v>
      </c>
      <c r="C114" s="20" t="s">
        <v>80</v>
      </c>
      <c r="D114" s="228">
        <v>92</v>
      </c>
      <c r="E114" s="20" t="s">
        <v>7</v>
      </c>
      <c r="F114" s="36">
        <f>H114+L114+N114+R114+V114+X114+Z114+AB114+AD114+AF114</f>
        <v>777.2499999999999</v>
      </c>
      <c r="G114" s="120">
        <v>0.02630787037037037</v>
      </c>
      <c r="H114" s="46">
        <v>94.42</v>
      </c>
      <c r="I114" s="54">
        <v>0.0524074074074074</v>
      </c>
      <c r="J114" s="192">
        <v>86.37</v>
      </c>
      <c r="K114" s="64"/>
      <c r="L114" s="46"/>
      <c r="M114" s="54"/>
      <c r="N114" s="53"/>
      <c r="O114" s="54">
        <v>0.03716435185185185</v>
      </c>
      <c r="P114" s="192">
        <v>88.98</v>
      </c>
      <c r="Q114" s="54">
        <v>0.026574074074074073</v>
      </c>
      <c r="R114" s="67">
        <v>97.65</v>
      </c>
      <c r="S114" s="54">
        <v>0.06528935185185185</v>
      </c>
      <c r="T114" s="194">
        <v>78.4</v>
      </c>
      <c r="U114" s="120">
        <v>0.03040509259259259</v>
      </c>
      <c r="V114" s="53">
        <v>92.84</v>
      </c>
      <c r="W114" s="54">
        <v>0.047581018518518516</v>
      </c>
      <c r="X114" s="46">
        <v>94.95</v>
      </c>
      <c r="Y114" s="54">
        <v>0.027337962962962963</v>
      </c>
      <c r="Z114" s="53">
        <v>98.63</v>
      </c>
      <c r="AA114" s="64" t="s">
        <v>146</v>
      </c>
      <c r="AB114" s="191">
        <v>97.16</v>
      </c>
      <c r="AC114" s="54">
        <v>0.01734953703703704</v>
      </c>
      <c r="AD114" s="46">
        <v>104.44</v>
      </c>
      <c r="AE114" s="64" t="s">
        <v>146</v>
      </c>
      <c r="AF114" s="191">
        <v>97.16</v>
      </c>
    </row>
    <row r="115" spans="1:32" ht="12.75">
      <c r="A115" s="200" t="s">
        <v>211</v>
      </c>
      <c r="B115" s="198" t="s">
        <v>264</v>
      </c>
      <c r="C115" s="20" t="s">
        <v>94</v>
      </c>
      <c r="D115" s="228">
        <v>89</v>
      </c>
      <c r="E115" s="20" t="s">
        <v>95</v>
      </c>
      <c r="F115" s="36">
        <f>H115+L115+N115+R115+V115+X115+AD115+AF115</f>
        <v>758.01</v>
      </c>
      <c r="G115" s="120">
        <v>0.026747685185185183</v>
      </c>
      <c r="H115" s="46">
        <v>92.86</v>
      </c>
      <c r="I115" s="64" t="s">
        <v>156</v>
      </c>
      <c r="J115" s="192">
        <v>10</v>
      </c>
      <c r="K115" s="54">
        <v>0.04658564814814815</v>
      </c>
      <c r="L115" s="46">
        <v>92.9</v>
      </c>
      <c r="M115" s="54">
        <v>0.03648148148148148</v>
      </c>
      <c r="N115" s="53">
        <v>93.17</v>
      </c>
      <c r="O115" s="54">
        <v>0.03667824074074074</v>
      </c>
      <c r="P115" s="192">
        <v>90.16</v>
      </c>
      <c r="Q115" s="54">
        <v>0.027465277777777772</v>
      </c>
      <c r="R115" s="67">
        <v>94.48</v>
      </c>
      <c r="S115" s="54">
        <v>0.056157407407407406</v>
      </c>
      <c r="T115" s="194">
        <v>91.15</v>
      </c>
      <c r="U115" s="120">
        <v>0.02957175925925926</v>
      </c>
      <c r="V115" s="53">
        <v>95.45</v>
      </c>
      <c r="W115" s="54">
        <v>0.04939814814814814</v>
      </c>
      <c r="X115" s="46">
        <v>91.46</v>
      </c>
      <c r="Y115" s="54">
        <v>0.03170138888888889</v>
      </c>
      <c r="Z115" s="194">
        <v>85.06</v>
      </c>
      <c r="AA115" s="54">
        <v>0.06180555555555556</v>
      </c>
      <c r="AB115" s="192">
        <v>81.66</v>
      </c>
      <c r="AC115" s="54">
        <v>0.01855324074074074</v>
      </c>
      <c r="AD115" s="46">
        <v>97.67</v>
      </c>
      <c r="AE115" s="54">
        <v>0.030173611111111113</v>
      </c>
      <c r="AF115" s="46">
        <v>100.02</v>
      </c>
    </row>
    <row r="116" spans="1:32" ht="12.75">
      <c r="A116" s="200" t="s">
        <v>212</v>
      </c>
      <c r="B116" s="198" t="s">
        <v>261</v>
      </c>
      <c r="C116" s="20" t="s">
        <v>81</v>
      </c>
      <c r="D116" s="228">
        <v>91</v>
      </c>
      <c r="E116" s="20" t="s">
        <v>32</v>
      </c>
      <c r="F116" s="36">
        <f>H116+L116+N116+P116+T116+Z116+AB116+AF116</f>
        <v>748.2999999999998</v>
      </c>
      <c r="G116" s="120">
        <v>0.025949074074074072</v>
      </c>
      <c r="H116" s="46">
        <v>95.72</v>
      </c>
      <c r="I116" s="54">
        <v>0.05288194444444444</v>
      </c>
      <c r="J116" s="192">
        <v>85.59</v>
      </c>
      <c r="K116" s="54">
        <v>0.047592592592592596</v>
      </c>
      <c r="L116" s="46">
        <v>90.94</v>
      </c>
      <c r="M116" s="55">
        <v>0.03332175925925926</v>
      </c>
      <c r="N116" s="53">
        <v>102</v>
      </c>
      <c r="O116" s="54">
        <v>0.03795138888888889</v>
      </c>
      <c r="P116" s="46">
        <v>87.13</v>
      </c>
      <c r="Q116" s="54">
        <v>0.030694444444444444</v>
      </c>
      <c r="R116" s="195">
        <v>84.54</v>
      </c>
      <c r="S116" s="54">
        <v>0.05358796296296297</v>
      </c>
      <c r="T116" s="53">
        <v>95.52</v>
      </c>
      <c r="U116" s="120">
        <v>0.03241898148148148</v>
      </c>
      <c r="V116" s="194">
        <v>87.07</v>
      </c>
      <c r="W116" s="54">
        <v>0.051909722222222225</v>
      </c>
      <c r="X116" s="192">
        <v>87.04</v>
      </c>
      <c r="Y116" s="54">
        <v>0.029988425925925922</v>
      </c>
      <c r="Z116" s="53">
        <v>89.91</v>
      </c>
      <c r="AA116" s="64" t="s">
        <v>146</v>
      </c>
      <c r="AB116" s="191">
        <v>93.54</v>
      </c>
      <c r="AC116" s="54">
        <v>0.021041666666666667</v>
      </c>
      <c r="AD116" s="192">
        <v>86.12</v>
      </c>
      <c r="AE116" s="64" t="s">
        <v>146</v>
      </c>
      <c r="AF116" s="191">
        <v>93.54</v>
      </c>
    </row>
    <row r="117" spans="1:32" ht="12.75">
      <c r="A117" s="200" t="s">
        <v>213</v>
      </c>
      <c r="B117" s="198" t="s">
        <v>266</v>
      </c>
      <c r="C117" s="20" t="s">
        <v>82</v>
      </c>
      <c r="D117" s="228">
        <v>89</v>
      </c>
      <c r="E117" s="20" t="s">
        <v>32</v>
      </c>
      <c r="F117" s="36">
        <f>H117+L117+N117+P117+R117+V117+Z117+AD117</f>
        <v>745.22</v>
      </c>
      <c r="G117" s="120">
        <v>0.02826388888888889</v>
      </c>
      <c r="H117" s="46">
        <v>87.88</v>
      </c>
      <c r="I117" s="54">
        <v>0.052800925925925925</v>
      </c>
      <c r="J117" s="192">
        <v>85.72</v>
      </c>
      <c r="K117" s="54">
        <v>0.04821759259259259</v>
      </c>
      <c r="L117" s="46">
        <v>89.76</v>
      </c>
      <c r="M117" s="54">
        <v>0.03621527777777778</v>
      </c>
      <c r="N117" s="53">
        <v>93.85</v>
      </c>
      <c r="O117" s="54">
        <v>0.036597222222222225</v>
      </c>
      <c r="P117" s="46">
        <v>90.35</v>
      </c>
      <c r="Q117" s="54">
        <v>0.026759259259259257</v>
      </c>
      <c r="R117" s="67">
        <v>96.97</v>
      </c>
      <c r="S117" s="54">
        <v>0.06243055555555555</v>
      </c>
      <c r="T117" s="194">
        <v>81.99</v>
      </c>
      <c r="U117" s="120">
        <v>0.030173611111111113</v>
      </c>
      <c r="V117" s="53">
        <v>93.55</v>
      </c>
      <c r="W117" s="54">
        <v>0.05335648148148148</v>
      </c>
      <c r="X117" s="192">
        <v>84.68</v>
      </c>
      <c r="Y117" s="54">
        <v>0.027314814814814816</v>
      </c>
      <c r="Z117" s="53">
        <v>98.72</v>
      </c>
      <c r="AA117" s="54">
        <v>0.05807870370370371</v>
      </c>
      <c r="AB117" s="192">
        <v>86.9</v>
      </c>
      <c r="AC117" s="54">
        <v>0.019247685185185184</v>
      </c>
      <c r="AD117" s="46">
        <v>94.14</v>
      </c>
      <c r="AE117" s="54">
        <v>0.03699074074074074</v>
      </c>
      <c r="AF117" s="192">
        <v>81.59</v>
      </c>
    </row>
    <row r="118" spans="1:32" ht="12.75">
      <c r="A118" s="200" t="s">
        <v>214</v>
      </c>
      <c r="B118" s="198" t="s">
        <v>261</v>
      </c>
      <c r="C118" s="20" t="s">
        <v>78</v>
      </c>
      <c r="D118" s="228">
        <v>89</v>
      </c>
      <c r="E118" s="20" t="s">
        <v>9</v>
      </c>
      <c r="F118" s="36">
        <f>H118+J118+L118+N118+R118+T118+V118+AB118+AD118+AF118</f>
        <v>741.04</v>
      </c>
      <c r="G118" s="120">
        <v>0.02652777777777778</v>
      </c>
      <c r="H118" s="46">
        <v>93.63</v>
      </c>
      <c r="I118" s="54">
        <v>0.04887731481481481</v>
      </c>
      <c r="J118" s="46">
        <v>92.6</v>
      </c>
      <c r="K118" s="64"/>
      <c r="L118" s="46"/>
      <c r="M118" s="54"/>
      <c r="N118" s="53"/>
      <c r="O118" s="54">
        <v>0.03923611111111111</v>
      </c>
      <c r="P118" s="192">
        <v>84.28</v>
      </c>
      <c r="Q118" s="54">
        <v>0.02619212962962963</v>
      </c>
      <c r="R118" s="67">
        <v>99.07</v>
      </c>
      <c r="S118" s="54">
        <v>0.05912037037037037</v>
      </c>
      <c r="T118" s="53">
        <v>86.58</v>
      </c>
      <c r="U118" s="120">
        <v>0.0325</v>
      </c>
      <c r="V118" s="53">
        <v>86.85</v>
      </c>
      <c r="W118" s="54">
        <v>0.05974537037037037</v>
      </c>
      <c r="X118" s="192">
        <v>75.62</v>
      </c>
      <c r="Y118" s="54">
        <v>0.03740740740740741</v>
      </c>
      <c r="Z118" s="194">
        <v>72.08</v>
      </c>
      <c r="AA118" s="54">
        <v>0.053009259259259256</v>
      </c>
      <c r="AB118" s="46">
        <v>95.21</v>
      </c>
      <c r="AC118" s="54">
        <v>0.020763888888888887</v>
      </c>
      <c r="AD118" s="46">
        <v>87.27</v>
      </c>
      <c r="AE118" s="54">
        <v>0.03023148148148148</v>
      </c>
      <c r="AF118" s="46">
        <v>99.83</v>
      </c>
    </row>
    <row r="119" spans="1:32" ht="12.75">
      <c r="A119" s="200" t="s">
        <v>215</v>
      </c>
      <c r="B119" s="198" t="s">
        <v>261</v>
      </c>
      <c r="C119" s="20" t="s">
        <v>79</v>
      </c>
      <c r="D119" s="228">
        <v>91</v>
      </c>
      <c r="E119" s="20" t="s">
        <v>1</v>
      </c>
      <c r="F119" s="36">
        <f>H119+J119+L119+R119+V119+AB119+AD119+AF119</f>
        <v>724.31</v>
      </c>
      <c r="G119" s="120">
        <v>0.027083333333333334</v>
      </c>
      <c r="H119" s="46">
        <v>91.71</v>
      </c>
      <c r="I119" s="54">
        <v>0.05070601851851852</v>
      </c>
      <c r="J119" s="46">
        <v>89.26</v>
      </c>
      <c r="K119" s="54">
        <v>0.049317129629629634</v>
      </c>
      <c r="L119" s="46">
        <v>87.76</v>
      </c>
      <c r="M119" s="54">
        <v>0.04856481481481482</v>
      </c>
      <c r="N119" s="194">
        <v>69.99</v>
      </c>
      <c r="O119" s="54" t="s">
        <v>156</v>
      </c>
      <c r="P119" s="192">
        <v>10</v>
      </c>
      <c r="Q119" s="54">
        <v>0.02829861111111111</v>
      </c>
      <c r="R119" s="67">
        <v>91.7</v>
      </c>
      <c r="S119" s="54">
        <v>0.06443287037037036</v>
      </c>
      <c r="T119" s="194">
        <v>79.45</v>
      </c>
      <c r="U119" s="120">
        <v>0.03238425925925926</v>
      </c>
      <c r="V119" s="53">
        <v>87.16</v>
      </c>
      <c r="W119" s="54">
        <v>0.056979166666666664</v>
      </c>
      <c r="X119" s="192">
        <v>79.29</v>
      </c>
      <c r="Y119" s="54">
        <v>0.03923611111111111</v>
      </c>
      <c r="Z119" s="194">
        <v>68.72</v>
      </c>
      <c r="AA119" s="64" t="s">
        <v>146</v>
      </c>
      <c r="AB119" s="191">
        <v>90.54</v>
      </c>
      <c r="AC119" s="54">
        <v>0.01894675925925926</v>
      </c>
      <c r="AD119" s="46">
        <v>95.64</v>
      </c>
      <c r="AE119" s="64" t="s">
        <v>146</v>
      </c>
      <c r="AF119" s="191">
        <v>90.54</v>
      </c>
    </row>
    <row r="120" spans="1:32" ht="12.75">
      <c r="A120" s="200" t="s">
        <v>216</v>
      </c>
      <c r="B120" s="198" t="s">
        <v>261</v>
      </c>
      <c r="C120" s="20" t="s">
        <v>85</v>
      </c>
      <c r="D120" s="228">
        <v>92</v>
      </c>
      <c r="E120" s="20" t="s">
        <v>12</v>
      </c>
      <c r="F120" s="36">
        <f>J120+L120+V120+X120+Z120+AB120+AD120+AF120</f>
        <v>720.24</v>
      </c>
      <c r="G120" s="120">
        <v>0.03289351851851852</v>
      </c>
      <c r="H120" s="192">
        <v>75.51</v>
      </c>
      <c r="I120" s="54">
        <v>0.05237268518518518</v>
      </c>
      <c r="J120" s="46">
        <v>86.42</v>
      </c>
      <c r="K120" s="54">
        <v>0.04988425925925926</v>
      </c>
      <c r="L120" s="46">
        <v>86.76</v>
      </c>
      <c r="M120" s="54">
        <v>0.04825231481481482</v>
      </c>
      <c r="N120" s="194">
        <v>70.44</v>
      </c>
      <c r="O120" s="54">
        <v>0.042337962962962966</v>
      </c>
      <c r="P120" s="192">
        <v>78.1</v>
      </c>
      <c r="Q120" s="54">
        <v>0.032650462962962964</v>
      </c>
      <c r="R120" s="195">
        <v>79.47</v>
      </c>
      <c r="S120" s="54">
        <v>0.07743055555555556</v>
      </c>
      <c r="T120" s="194">
        <v>66.11</v>
      </c>
      <c r="U120" s="120">
        <v>0.029317129629629634</v>
      </c>
      <c r="V120" s="53">
        <v>96.28</v>
      </c>
      <c r="W120" s="54">
        <v>0.056736111111111105</v>
      </c>
      <c r="X120" s="46">
        <v>79.63</v>
      </c>
      <c r="Y120" s="54">
        <v>0.027511574074074074</v>
      </c>
      <c r="Z120" s="53">
        <v>98.01</v>
      </c>
      <c r="AA120" s="64" t="s">
        <v>146</v>
      </c>
      <c r="AB120" s="191">
        <v>90.03</v>
      </c>
      <c r="AC120" s="54">
        <v>0.019467592592592595</v>
      </c>
      <c r="AD120" s="46">
        <v>93.08</v>
      </c>
      <c r="AE120" s="64" t="s">
        <v>146</v>
      </c>
      <c r="AF120" s="191">
        <v>90.03</v>
      </c>
    </row>
    <row r="121" spans="1:32" ht="12.75">
      <c r="A121" s="200" t="s">
        <v>217</v>
      </c>
      <c r="B121" s="198" t="s">
        <v>274</v>
      </c>
      <c r="C121" s="20" t="s">
        <v>75</v>
      </c>
      <c r="D121" s="228">
        <v>91</v>
      </c>
      <c r="E121" s="20" t="s">
        <v>12</v>
      </c>
      <c r="F121" s="36">
        <f>H121+J121+L121+N121+P121+R121+T121+V121+X121+Z121+AB121+AD121+AF121</f>
        <v>705.52</v>
      </c>
      <c r="G121" s="120">
        <v>0.024351851851851857</v>
      </c>
      <c r="H121" s="46">
        <v>102</v>
      </c>
      <c r="I121" s="54">
        <v>0.04501157407407407</v>
      </c>
      <c r="J121" s="46">
        <v>100.56</v>
      </c>
      <c r="K121" s="64"/>
      <c r="L121" s="46"/>
      <c r="M121" s="54"/>
      <c r="N121" s="53"/>
      <c r="O121" s="54"/>
      <c r="P121" s="46"/>
      <c r="Q121" s="64"/>
      <c r="R121" s="67"/>
      <c r="S121" s="64"/>
      <c r="T121" s="53"/>
      <c r="U121" s="64"/>
      <c r="V121" s="53"/>
      <c r="W121" s="54">
        <v>0.0503587962962963</v>
      </c>
      <c r="X121" s="46">
        <v>89.72</v>
      </c>
      <c r="Y121" s="55">
        <v>0.026435185185185187</v>
      </c>
      <c r="Z121" s="53">
        <v>102</v>
      </c>
      <c r="AA121" s="54">
        <v>0.04761574074074074</v>
      </c>
      <c r="AB121" s="46">
        <v>106</v>
      </c>
      <c r="AC121" s="54">
        <v>0.018252314814814815</v>
      </c>
      <c r="AD121" s="46">
        <v>99.28</v>
      </c>
      <c r="AE121" s="54">
        <v>0.028483796296296295</v>
      </c>
      <c r="AF121" s="46">
        <v>105.96</v>
      </c>
    </row>
    <row r="122" spans="1:32" ht="12.75">
      <c r="A122" s="200" t="s">
        <v>218</v>
      </c>
      <c r="B122" s="198" t="s">
        <v>263</v>
      </c>
      <c r="C122" s="20" t="s">
        <v>83</v>
      </c>
      <c r="D122" s="228">
        <v>91</v>
      </c>
      <c r="E122" s="20" t="s">
        <v>1</v>
      </c>
      <c r="F122" s="36">
        <f>J122+N122+R122+T122+X122+Z122+AB122+AD122+AF122</f>
        <v>698.8100000000001</v>
      </c>
      <c r="G122" s="120">
        <v>0.033402777777777774</v>
      </c>
      <c r="H122" s="192">
        <v>74.36</v>
      </c>
      <c r="I122" s="54">
        <v>0.049629629629629635</v>
      </c>
      <c r="J122" s="46">
        <v>91.2</v>
      </c>
      <c r="K122" s="54">
        <v>0.05372685185185185</v>
      </c>
      <c r="L122" s="192">
        <v>80.55</v>
      </c>
      <c r="M122" s="54"/>
      <c r="N122" s="53"/>
      <c r="O122" s="54">
        <v>0.04488425925925926</v>
      </c>
      <c r="P122" s="192">
        <v>73.67</v>
      </c>
      <c r="Q122" s="54">
        <v>0.030335648148148143</v>
      </c>
      <c r="R122" s="67">
        <v>85.54</v>
      </c>
      <c r="S122" s="54">
        <v>0.06190972222222222</v>
      </c>
      <c r="T122" s="53">
        <v>82.68</v>
      </c>
      <c r="U122" s="120">
        <v>0.035925925925925924</v>
      </c>
      <c r="V122" s="194">
        <v>78.57</v>
      </c>
      <c r="W122" s="54">
        <v>0.05512731481481481</v>
      </c>
      <c r="X122" s="46">
        <v>81.96</v>
      </c>
      <c r="Y122" s="54">
        <v>0.028275462962962964</v>
      </c>
      <c r="Z122" s="53">
        <v>95.36</v>
      </c>
      <c r="AA122" s="64" t="s">
        <v>146</v>
      </c>
      <c r="AB122" s="191">
        <v>87.35</v>
      </c>
      <c r="AC122" s="54">
        <v>0.02074074074074074</v>
      </c>
      <c r="AD122" s="46">
        <v>87.37</v>
      </c>
      <c r="AE122" s="64" t="s">
        <v>146</v>
      </c>
      <c r="AF122" s="191">
        <v>87.35</v>
      </c>
    </row>
    <row r="123" spans="1:32" ht="12.75">
      <c r="A123" s="200" t="s">
        <v>219</v>
      </c>
      <c r="B123" s="198" t="s">
        <v>263</v>
      </c>
      <c r="C123" s="20" t="s">
        <v>84</v>
      </c>
      <c r="D123" s="228">
        <v>92</v>
      </c>
      <c r="E123" s="20" t="s">
        <v>38</v>
      </c>
      <c r="F123" s="36">
        <f>H123+J123+N123+R123+Z123+AB123+AD123+AF123</f>
        <v>692.9300000000001</v>
      </c>
      <c r="G123" s="120">
        <v>0.02991898148148148</v>
      </c>
      <c r="H123" s="46">
        <v>83.02</v>
      </c>
      <c r="I123" s="54">
        <v>0.05377314814814815</v>
      </c>
      <c r="J123" s="46">
        <v>84.17</v>
      </c>
      <c r="K123" s="54">
        <v>0.05796296296296296</v>
      </c>
      <c r="L123" s="192">
        <v>74.67</v>
      </c>
      <c r="M123" s="54">
        <v>0.038796296296296294</v>
      </c>
      <c r="N123" s="53">
        <v>87.61</v>
      </c>
      <c r="O123" s="54">
        <v>0.043854166666666666</v>
      </c>
      <c r="P123" s="192">
        <v>75.4</v>
      </c>
      <c r="Q123" s="54">
        <v>0.031342592592592596</v>
      </c>
      <c r="R123" s="67">
        <v>82.79</v>
      </c>
      <c r="S123" s="54">
        <v>0.07025462962962963</v>
      </c>
      <c r="T123" s="194">
        <v>72.86</v>
      </c>
      <c r="U123" s="120">
        <v>0.03644675925925926</v>
      </c>
      <c r="V123" s="194">
        <v>77.45</v>
      </c>
      <c r="W123" s="54">
        <v>0.05604166666666666</v>
      </c>
      <c r="X123" s="192">
        <v>80.62</v>
      </c>
      <c r="Y123" s="54">
        <v>0.030520833333333334</v>
      </c>
      <c r="Z123" s="53">
        <v>88.35</v>
      </c>
      <c r="AA123" s="64" t="s">
        <v>146</v>
      </c>
      <c r="AB123" s="191">
        <v>86.62</v>
      </c>
      <c r="AC123" s="54">
        <v>0.019328703703703702</v>
      </c>
      <c r="AD123" s="46">
        <v>93.75</v>
      </c>
      <c r="AE123" s="64" t="s">
        <v>146</v>
      </c>
      <c r="AF123" s="191">
        <v>86.62</v>
      </c>
    </row>
    <row r="124" spans="1:32" ht="12.75">
      <c r="A124" s="200" t="s">
        <v>220</v>
      </c>
      <c r="B124" s="198" t="s">
        <v>261</v>
      </c>
      <c r="C124" s="20" t="s">
        <v>86</v>
      </c>
      <c r="D124" s="228">
        <v>91</v>
      </c>
      <c r="E124" s="20" t="s">
        <v>12</v>
      </c>
      <c r="F124" s="36">
        <f>H124+J124+L124+P124+V124+AB124+AD124+AF124</f>
        <v>626.05</v>
      </c>
      <c r="G124" s="120">
        <v>0.03253472222222222</v>
      </c>
      <c r="H124" s="46">
        <v>76.35</v>
      </c>
      <c r="I124" s="54">
        <v>0.05626157407407407</v>
      </c>
      <c r="J124" s="46">
        <v>80.45</v>
      </c>
      <c r="K124" s="54">
        <v>0.05734953703703704</v>
      </c>
      <c r="L124" s="46">
        <v>75.47</v>
      </c>
      <c r="M124" s="54">
        <v>0.05393518518518519</v>
      </c>
      <c r="N124" s="194">
        <v>63.02</v>
      </c>
      <c r="O124" s="54">
        <v>0.043576388888888894</v>
      </c>
      <c r="P124" s="46">
        <v>75.88</v>
      </c>
      <c r="Q124" s="54">
        <v>0.03850694444444445</v>
      </c>
      <c r="R124" s="195">
        <v>67.39</v>
      </c>
      <c r="S124" s="54">
        <v>0.07275462962962963</v>
      </c>
      <c r="T124" s="194">
        <v>70.36</v>
      </c>
      <c r="U124" s="120">
        <v>0.034895833333333334</v>
      </c>
      <c r="V124" s="53">
        <v>80.89</v>
      </c>
      <c r="W124" s="54">
        <v>0.07454861111111111</v>
      </c>
      <c r="X124" s="192">
        <v>60.6</v>
      </c>
      <c r="Y124" s="54">
        <v>0.046608796296296294</v>
      </c>
      <c r="Z124" s="194">
        <v>57.85</v>
      </c>
      <c r="AA124" s="64" t="s">
        <v>146</v>
      </c>
      <c r="AB124" s="191">
        <v>78.26</v>
      </c>
      <c r="AC124" s="54">
        <v>0.022511574074074073</v>
      </c>
      <c r="AD124" s="46">
        <v>80.49</v>
      </c>
      <c r="AE124" s="64" t="s">
        <v>146</v>
      </c>
      <c r="AF124" s="191">
        <v>78.26</v>
      </c>
    </row>
    <row r="125" spans="1:32" ht="12.75">
      <c r="A125" s="200" t="s">
        <v>221</v>
      </c>
      <c r="B125" s="198" t="s">
        <v>266</v>
      </c>
      <c r="C125" s="20" t="s">
        <v>90</v>
      </c>
      <c r="D125" s="228">
        <v>92</v>
      </c>
      <c r="E125" s="20" t="s">
        <v>32</v>
      </c>
      <c r="F125" s="36">
        <f>H125+L125+V125+X125+Z125+AB125+AD125+AF125</f>
        <v>623.0899999999999</v>
      </c>
      <c r="G125" s="120">
        <v>0.03204861111111111</v>
      </c>
      <c r="H125" s="46">
        <v>77.5</v>
      </c>
      <c r="I125" s="54">
        <v>0.0696875</v>
      </c>
      <c r="J125" s="192">
        <v>64.95</v>
      </c>
      <c r="K125" s="54">
        <v>0.0546875</v>
      </c>
      <c r="L125" s="46">
        <v>79.14</v>
      </c>
      <c r="M125" s="64" t="s">
        <v>156</v>
      </c>
      <c r="N125" s="194">
        <v>10</v>
      </c>
      <c r="O125" s="54">
        <v>0.045266203703703704</v>
      </c>
      <c r="P125" s="192">
        <v>73.05</v>
      </c>
      <c r="Q125" s="54">
        <v>0.04396990740740741</v>
      </c>
      <c r="R125" s="195">
        <v>59.01</v>
      </c>
      <c r="S125" s="54">
        <v>0.07935185185185185</v>
      </c>
      <c r="T125" s="194">
        <v>64.51</v>
      </c>
      <c r="U125" s="120">
        <v>0.03722222222222222</v>
      </c>
      <c r="V125" s="53">
        <v>75.83</v>
      </c>
      <c r="W125" s="54">
        <v>0.06112268518518518</v>
      </c>
      <c r="X125" s="46">
        <v>73.92</v>
      </c>
      <c r="Y125" s="54">
        <v>0.03228009259259259</v>
      </c>
      <c r="Z125" s="53">
        <v>83.53</v>
      </c>
      <c r="AA125" s="64" t="s">
        <v>146</v>
      </c>
      <c r="AB125" s="191">
        <v>77.89</v>
      </c>
      <c r="AC125" s="54">
        <v>0.023414351851851853</v>
      </c>
      <c r="AD125" s="46">
        <v>77.39</v>
      </c>
      <c r="AE125" s="64" t="s">
        <v>146</v>
      </c>
      <c r="AF125" s="191">
        <v>77.89</v>
      </c>
    </row>
    <row r="126" spans="1:32" ht="12.75">
      <c r="A126" s="200" t="s">
        <v>222</v>
      </c>
      <c r="B126" s="198" t="s">
        <v>263</v>
      </c>
      <c r="C126" s="20" t="s">
        <v>165</v>
      </c>
      <c r="D126" s="228">
        <v>92</v>
      </c>
      <c r="E126" s="20" t="s">
        <v>1</v>
      </c>
      <c r="F126" s="36">
        <f>P126+R126+T126+V126+X126+AB126+AD126+AF126</f>
        <v>618.89</v>
      </c>
      <c r="G126" s="120">
        <v>0.033900462962962966</v>
      </c>
      <c r="H126" s="192">
        <v>73.27</v>
      </c>
      <c r="I126" s="54">
        <v>0.0666550925925926</v>
      </c>
      <c r="J126" s="192">
        <v>67.91</v>
      </c>
      <c r="K126" s="54">
        <v>0.05938657407407407</v>
      </c>
      <c r="L126" s="192">
        <v>72.88</v>
      </c>
      <c r="M126" s="54">
        <v>0.05381944444444445</v>
      </c>
      <c r="N126" s="194">
        <v>63.15</v>
      </c>
      <c r="O126" s="54">
        <v>0.04221064814814815</v>
      </c>
      <c r="P126" s="46">
        <v>78.34</v>
      </c>
      <c r="Q126" s="54">
        <v>0.03320601851851852</v>
      </c>
      <c r="R126" s="67">
        <v>78.14</v>
      </c>
      <c r="S126" s="54">
        <v>0.06608796296296296</v>
      </c>
      <c r="T126" s="53">
        <v>77.46</v>
      </c>
      <c r="U126" s="120">
        <v>0.03729166666666667</v>
      </c>
      <c r="V126" s="53">
        <v>75.69</v>
      </c>
      <c r="W126" s="54">
        <v>0.06150462962962963</v>
      </c>
      <c r="X126" s="46">
        <v>73.46</v>
      </c>
      <c r="Y126" s="54">
        <v>0.04711805555555556</v>
      </c>
      <c r="Z126" s="194">
        <v>57.23</v>
      </c>
      <c r="AA126" s="64" t="s">
        <v>146</v>
      </c>
      <c r="AB126" s="191">
        <v>77.36</v>
      </c>
      <c r="AC126" s="54">
        <v>0.022349537037037032</v>
      </c>
      <c r="AD126" s="46">
        <v>81.08</v>
      </c>
      <c r="AE126" s="64" t="s">
        <v>146</v>
      </c>
      <c r="AF126" s="191">
        <v>77.36</v>
      </c>
    </row>
    <row r="127" spans="1:32" ht="12.75">
      <c r="A127" s="200" t="s">
        <v>223</v>
      </c>
      <c r="B127" s="198" t="s">
        <v>263</v>
      </c>
      <c r="C127" s="20" t="s">
        <v>166</v>
      </c>
      <c r="D127" s="228">
        <v>91</v>
      </c>
      <c r="E127" s="20" t="s">
        <v>24</v>
      </c>
      <c r="F127" s="36">
        <f>H127+J127+L127+P127+R127+T127+V127+Z127+AB127+AD127+AF127</f>
        <v>593.01</v>
      </c>
      <c r="G127" s="120">
        <v>0.03369212962962963</v>
      </c>
      <c r="H127" s="46">
        <v>73.72</v>
      </c>
      <c r="I127" s="54">
        <v>0.06297453703703704</v>
      </c>
      <c r="J127" s="46">
        <v>71.87</v>
      </c>
      <c r="K127" s="54">
        <v>0.05991898148148148</v>
      </c>
      <c r="L127" s="46">
        <v>72.23</v>
      </c>
      <c r="M127" s="54">
        <v>0.05807870370370371</v>
      </c>
      <c r="N127" s="194">
        <v>58.52</v>
      </c>
      <c r="O127" s="54">
        <v>0.05070601851851852</v>
      </c>
      <c r="P127" s="46">
        <v>65.21</v>
      </c>
      <c r="Q127" s="54">
        <v>0.033483796296296296</v>
      </c>
      <c r="R127" s="67">
        <v>77.5</v>
      </c>
      <c r="S127" s="64"/>
      <c r="T127" s="53"/>
      <c r="U127" s="64"/>
      <c r="V127" s="53"/>
      <c r="W127" s="54">
        <v>0.07256944444444445</v>
      </c>
      <c r="X127" s="192">
        <v>62.26</v>
      </c>
      <c r="Y127" s="64"/>
      <c r="Z127" s="53"/>
      <c r="AA127" s="64" t="s">
        <v>146</v>
      </c>
      <c r="AB127" s="191">
        <v>74.13</v>
      </c>
      <c r="AC127" s="54">
        <v>0.021516203703703704</v>
      </c>
      <c r="AD127" s="46">
        <v>84.22</v>
      </c>
      <c r="AE127" s="64" t="s">
        <v>146</v>
      </c>
      <c r="AF127" s="191">
        <v>74.13</v>
      </c>
    </row>
    <row r="128" spans="1:32" ht="12.75">
      <c r="A128" s="200" t="s">
        <v>224</v>
      </c>
      <c r="B128" s="198" t="s">
        <v>261</v>
      </c>
      <c r="C128" s="20" t="s">
        <v>87</v>
      </c>
      <c r="D128" s="228">
        <v>90</v>
      </c>
      <c r="E128" s="20" t="s">
        <v>32</v>
      </c>
      <c r="F128" s="36">
        <f>H128+J128+L128+N128+P128+T128+V128+X128+Z128+AB128+AD128+AF128</f>
        <v>579.03</v>
      </c>
      <c r="G128" s="120">
        <v>0.031331018518518515</v>
      </c>
      <c r="H128" s="46">
        <v>79.28</v>
      </c>
      <c r="I128" s="54">
        <v>0.05929398148148148</v>
      </c>
      <c r="J128" s="46">
        <v>76.34</v>
      </c>
      <c r="K128" s="64"/>
      <c r="L128" s="46"/>
      <c r="M128" s="54"/>
      <c r="N128" s="53"/>
      <c r="O128" s="54">
        <v>0.05068287037037037</v>
      </c>
      <c r="P128" s="46">
        <v>65.24</v>
      </c>
      <c r="Q128" s="64" t="s">
        <v>156</v>
      </c>
      <c r="R128" s="195">
        <v>10</v>
      </c>
      <c r="S128" s="64"/>
      <c r="T128" s="53"/>
      <c r="U128" s="64"/>
      <c r="V128" s="53"/>
      <c r="W128" s="54">
        <v>0.06032407407407408</v>
      </c>
      <c r="X128" s="46">
        <v>74.9</v>
      </c>
      <c r="Y128" s="54">
        <v>0.03710648148148148</v>
      </c>
      <c r="Z128" s="53">
        <v>72.67</v>
      </c>
      <c r="AA128" s="54">
        <v>0.08089120370370372</v>
      </c>
      <c r="AB128" s="46">
        <v>62.4</v>
      </c>
      <c r="AC128" s="54">
        <v>0.02144675925925926</v>
      </c>
      <c r="AD128" s="46">
        <v>84.49</v>
      </c>
      <c r="AE128" s="54">
        <v>0.04737268518518519</v>
      </c>
      <c r="AF128" s="46">
        <v>63.71</v>
      </c>
    </row>
    <row r="129" spans="1:32" ht="12.75">
      <c r="A129" s="200" t="s">
        <v>225</v>
      </c>
      <c r="B129" s="198" t="s">
        <v>261</v>
      </c>
      <c r="C129" s="20" t="s">
        <v>88</v>
      </c>
      <c r="D129" s="228">
        <v>92</v>
      </c>
      <c r="E129" s="20" t="s">
        <v>89</v>
      </c>
      <c r="F129" s="36">
        <f>H129+J129+L129+N129+P129+R129+T129+V129+X129+Z129+AB129+AD129+AF129</f>
        <v>416.28</v>
      </c>
      <c r="G129" s="120">
        <v>0.0358912037037037</v>
      </c>
      <c r="H129" s="46">
        <v>69.21</v>
      </c>
      <c r="I129" s="54">
        <v>0.06259259259259259</v>
      </c>
      <c r="J129" s="46">
        <v>72.31</v>
      </c>
      <c r="K129" s="64" t="s">
        <v>156</v>
      </c>
      <c r="L129" s="46">
        <v>10</v>
      </c>
      <c r="M129" s="54"/>
      <c r="N129" s="53"/>
      <c r="O129" s="54"/>
      <c r="P129" s="46"/>
      <c r="Q129" s="64"/>
      <c r="R129" s="67"/>
      <c r="S129" s="64"/>
      <c r="T129" s="53"/>
      <c r="U129" s="64"/>
      <c r="V129" s="53"/>
      <c r="W129" s="54">
        <v>0.0594212962962963</v>
      </c>
      <c r="X129" s="46">
        <v>76.03</v>
      </c>
      <c r="Y129" s="54">
        <v>0.03863425925925926</v>
      </c>
      <c r="Z129" s="53">
        <v>69.79</v>
      </c>
      <c r="AA129" s="64" t="s">
        <v>146</v>
      </c>
      <c r="AB129" s="191">
        <v>59.47</v>
      </c>
      <c r="AC129" s="64"/>
      <c r="AD129" s="46"/>
      <c r="AE129" s="64" t="s">
        <v>146</v>
      </c>
      <c r="AF129" s="191">
        <v>59.47</v>
      </c>
    </row>
    <row r="130" spans="1:32" ht="12.75">
      <c r="A130" s="200" t="s">
        <v>226</v>
      </c>
      <c r="B130" s="198" t="s">
        <v>264</v>
      </c>
      <c r="C130" s="20" t="s">
        <v>167</v>
      </c>
      <c r="D130" s="228">
        <v>89</v>
      </c>
      <c r="E130" s="20" t="s">
        <v>25</v>
      </c>
      <c r="F130" s="36">
        <f>H130+J130+L130+N130+P130+R130+T130+V130+X130+Z130+AB130+AD130+AF130</f>
        <v>413.39000000000004</v>
      </c>
      <c r="G130" s="54">
        <v>0.04217592592592592</v>
      </c>
      <c r="H130" s="46">
        <v>58.89</v>
      </c>
      <c r="I130" s="64" t="s">
        <v>156</v>
      </c>
      <c r="J130" s="46">
        <v>10</v>
      </c>
      <c r="K130" s="64"/>
      <c r="L130" s="46"/>
      <c r="M130" s="54"/>
      <c r="N130" s="53"/>
      <c r="O130" s="54"/>
      <c r="P130" s="46"/>
      <c r="Q130" s="64"/>
      <c r="R130" s="67"/>
      <c r="S130" s="54">
        <v>0.10909722222222222</v>
      </c>
      <c r="T130" s="53">
        <v>46.92</v>
      </c>
      <c r="U130" s="120">
        <v>0.032546296296296295</v>
      </c>
      <c r="V130" s="53">
        <v>86.73</v>
      </c>
      <c r="W130" s="64"/>
      <c r="X130" s="46"/>
      <c r="Y130" s="64"/>
      <c r="Z130" s="53"/>
      <c r="AA130" s="54">
        <v>0.07543981481481482</v>
      </c>
      <c r="AB130" s="46">
        <v>66.9</v>
      </c>
      <c r="AC130" s="54">
        <v>0.024189814814814817</v>
      </c>
      <c r="AD130" s="46">
        <v>74.91</v>
      </c>
      <c r="AE130" s="54">
        <v>0.043715277777777777</v>
      </c>
      <c r="AF130" s="46">
        <v>69.04</v>
      </c>
    </row>
    <row r="131" spans="1:32" ht="12.75">
      <c r="A131" s="200" t="s">
        <v>227</v>
      </c>
      <c r="B131" s="198" t="s">
        <v>261</v>
      </c>
      <c r="C131" s="20" t="s">
        <v>92</v>
      </c>
      <c r="D131" s="228">
        <v>90</v>
      </c>
      <c r="E131" s="20" t="s">
        <v>9</v>
      </c>
      <c r="F131" s="36">
        <f>H131+J131+L131+N131+P131+R131+T131+V131+X131+Z131+AB131+AD131+AF131</f>
        <v>395.95</v>
      </c>
      <c r="G131" s="54">
        <v>0.043715277777777777</v>
      </c>
      <c r="H131" s="46">
        <v>56.82</v>
      </c>
      <c r="I131" s="54">
        <v>0.08903935185185186</v>
      </c>
      <c r="J131" s="46">
        <v>50.83</v>
      </c>
      <c r="K131" s="64"/>
      <c r="L131" s="46"/>
      <c r="M131" s="54"/>
      <c r="N131" s="53"/>
      <c r="O131" s="54">
        <v>0.06143518518518518</v>
      </c>
      <c r="P131" s="46">
        <v>53.82</v>
      </c>
      <c r="Q131" s="54">
        <v>0.041666666666666664</v>
      </c>
      <c r="R131" s="67">
        <v>62.28</v>
      </c>
      <c r="S131" s="64"/>
      <c r="T131" s="53"/>
      <c r="U131" s="64"/>
      <c r="V131" s="53"/>
      <c r="W131" s="64"/>
      <c r="X131" s="46"/>
      <c r="Y131" s="64"/>
      <c r="Z131" s="53"/>
      <c r="AA131" s="54">
        <v>0.10361111111111111</v>
      </c>
      <c r="AB131" s="46">
        <v>48.71</v>
      </c>
      <c r="AC131" s="54">
        <v>0.022152777777777775</v>
      </c>
      <c r="AD131" s="46">
        <v>81.8</v>
      </c>
      <c r="AE131" s="54">
        <v>0.07239583333333334</v>
      </c>
      <c r="AF131" s="46">
        <v>41.69</v>
      </c>
    </row>
    <row r="132" spans="1:32" ht="12.75">
      <c r="A132" s="200" t="s">
        <v>228</v>
      </c>
      <c r="B132" s="198" t="s">
        <v>266</v>
      </c>
      <c r="C132" s="20" t="s">
        <v>91</v>
      </c>
      <c r="D132" s="228">
        <v>91</v>
      </c>
      <c r="E132" s="20" t="s">
        <v>7</v>
      </c>
      <c r="F132" s="36">
        <f>H132+J132+L132+N132+P132+R132+T132+V132+X132+Z132+AB132+AD132+AF132</f>
        <v>375.59000000000003</v>
      </c>
      <c r="G132" s="120">
        <v>0.037627314814814815</v>
      </c>
      <c r="H132" s="46">
        <v>66.01</v>
      </c>
      <c r="I132" s="54">
        <v>0.07236111111111111</v>
      </c>
      <c r="J132" s="46">
        <v>62.55</v>
      </c>
      <c r="K132" s="64"/>
      <c r="L132" s="46"/>
      <c r="M132" s="54"/>
      <c r="N132" s="53"/>
      <c r="O132" s="54">
        <v>0.05938657407407407</v>
      </c>
      <c r="P132" s="46">
        <v>55.68</v>
      </c>
      <c r="Q132" s="54">
        <v>0.03922453703703704</v>
      </c>
      <c r="R132" s="67">
        <v>66.15</v>
      </c>
      <c r="S132" s="64"/>
      <c r="T132" s="53"/>
      <c r="U132" s="64"/>
      <c r="V132" s="53"/>
      <c r="W132" s="64"/>
      <c r="X132" s="46"/>
      <c r="Y132" s="64"/>
      <c r="Z132" s="53"/>
      <c r="AA132" s="64" t="s">
        <v>146</v>
      </c>
      <c r="AB132" s="191">
        <v>62.6</v>
      </c>
      <c r="AC132" s="64"/>
      <c r="AD132" s="46"/>
      <c r="AE132" s="64" t="s">
        <v>146</v>
      </c>
      <c r="AF132" s="191">
        <v>62.6</v>
      </c>
    </row>
    <row r="133" spans="1:32" ht="12.75">
      <c r="A133" s="200" t="s">
        <v>229</v>
      </c>
      <c r="B133" s="198" t="s">
        <v>261</v>
      </c>
      <c r="C133" s="20" t="s">
        <v>93</v>
      </c>
      <c r="D133" s="228">
        <v>90</v>
      </c>
      <c r="E133" s="20" t="s">
        <v>9</v>
      </c>
      <c r="F133" s="36">
        <f>H133+J133+L133+N133+P133+R133+T133+V133+X133+Z133+AB133+AD133+AF133</f>
        <v>342.29999999999995</v>
      </c>
      <c r="G133" s="120">
        <v>0.03008101851851852</v>
      </c>
      <c r="H133" s="46">
        <v>82.57</v>
      </c>
      <c r="I133" s="64" t="s">
        <v>156</v>
      </c>
      <c r="J133" s="46">
        <v>10</v>
      </c>
      <c r="K133" s="64"/>
      <c r="L133" s="46"/>
      <c r="M133" s="54"/>
      <c r="N133" s="53"/>
      <c r="O133" s="54"/>
      <c r="P133" s="46"/>
      <c r="Q133" s="64"/>
      <c r="R133" s="67"/>
      <c r="S133" s="64" t="s">
        <v>253</v>
      </c>
      <c r="T133" s="53">
        <v>10</v>
      </c>
      <c r="U133" s="64" t="s">
        <v>253</v>
      </c>
      <c r="V133" s="53">
        <v>10</v>
      </c>
      <c r="W133" s="64"/>
      <c r="X133" s="46"/>
      <c r="Y133" s="64"/>
      <c r="Z133" s="53"/>
      <c r="AA133" s="54">
        <v>0.06646990740740741</v>
      </c>
      <c r="AB133" s="46">
        <v>75.93</v>
      </c>
      <c r="AC133" s="54">
        <v>0.023078703703703702</v>
      </c>
      <c r="AD133" s="46">
        <v>78.52</v>
      </c>
      <c r="AE133" s="54">
        <v>0.04009259259259259</v>
      </c>
      <c r="AF133" s="46">
        <v>75.28</v>
      </c>
    </row>
    <row r="134" spans="7:11" ht="12.75">
      <c r="G134" s="63"/>
      <c r="I134" s="3"/>
      <c r="K134" s="19"/>
    </row>
    <row r="135" spans="7:11" ht="13.5" thickBot="1">
      <c r="G135" s="63"/>
      <c r="I135" s="3"/>
      <c r="K135" s="3"/>
    </row>
    <row r="136" spans="3:34" ht="24" thickBot="1">
      <c r="C136" s="13" t="s">
        <v>147</v>
      </c>
      <c r="D136" s="231"/>
      <c r="E136" s="12"/>
      <c r="F136" s="25"/>
      <c r="G136" s="221" t="s">
        <v>172</v>
      </c>
      <c r="H136" s="223"/>
      <c r="I136" s="221" t="s">
        <v>181</v>
      </c>
      <c r="J136" s="223"/>
      <c r="K136" s="222" t="s">
        <v>140</v>
      </c>
      <c r="L136" s="223"/>
      <c r="M136" s="224" t="s">
        <v>182</v>
      </c>
      <c r="N136" s="223"/>
      <c r="O136" s="218" t="s">
        <v>183</v>
      </c>
      <c r="P136" s="220"/>
      <c r="Q136" s="221" t="s">
        <v>168</v>
      </c>
      <c r="R136" s="219"/>
      <c r="S136" s="217" t="s">
        <v>267</v>
      </c>
      <c r="T136" s="217"/>
      <c r="U136" s="221" t="s">
        <v>288</v>
      </c>
      <c r="V136" s="219"/>
      <c r="W136" s="221" t="s">
        <v>259</v>
      </c>
      <c r="X136" s="219"/>
      <c r="Y136" s="221" t="s">
        <v>258</v>
      </c>
      <c r="Z136" s="219"/>
      <c r="AA136" s="218" t="s">
        <v>284</v>
      </c>
      <c r="AB136" s="219"/>
      <c r="AC136" s="218" t="s">
        <v>286</v>
      </c>
      <c r="AD136" s="219"/>
      <c r="AE136" s="218" t="s">
        <v>285</v>
      </c>
      <c r="AF136" s="220"/>
      <c r="AG136" s="213" t="s">
        <v>304</v>
      </c>
      <c r="AH136" s="214" t="s">
        <v>307</v>
      </c>
    </row>
    <row r="137" spans="1:34" ht="13.5" thickBot="1">
      <c r="A137" s="14" t="s">
        <v>127</v>
      </c>
      <c r="B137" s="42" t="s">
        <v>128</v>
      </c>
      <c r="C137" s="43" t="s">
        <v>130</v>
      </c>
      <c r="D137" s="230" t="s">
        <v>129</v>
      </c>
      <c r="E137" s="44" t="s">
        <v>131</v>
      </c>
      <c r="F137" s="47" t="s">
        <v>139</v>
      </c>
      <c r="G137" s="30" t="s">
        <v>132</v>
      </c>
      <c r="H137" s="33" t="s">
        <v>133</v>
      </c>
      <c r="I137" s="30" t="s">
        <v>132</v>
      </c>
      <c r="J137" s="31" t="s">
        <v>133</v>
      </c>
      <c r="K137" s="34" t="s">
        <v>132</v>
      </c>
      <c r="L137" s="33" t="s">
        <v>133</v>
      </c>
      <c r="M137" s="30" t="s">
        <v>132</v>
      </c>
      <c r="N137" s="31" t="s">
        <v>133</v>
      </c>
      <c r="O137" s="30" t="s">
        <v>132</v>
      </c>
      <c r="P137" s="33" t="s">
        <v>133</v>
      </c>
      <c r="Q137" s="30" t="s">
        <v>132</v>
      </c>
      <c r="R137" s="31" t="s">
        <v>133</v>
      </c>
      <c r="S137" s="68" t="s">
        <v>268</v>
      </c>
      <c r="T137" s="69" t="s">
        <v>268</v>
      </c>
      <c r="U137" s="60" t="s">
        <v>132</v>
      </c>
      <c r="V137" s="61" t="s">
        <v>133</v>
      </c>
      <c r="W137" s="60" t="s">
        <v>132</v>
      </c>
      <c r="X137" s="31" t="s">
        <v>133</v>
      </c>
      <c r="Y137" s="30" t="s">
        <v>132</v>
      </c>
      <c r="Z137" s="61" t="s">
        <v>133</v>
      </c>
      <c r="AA137" s="30" t="s">
        <v>132</v>
      </c>
      <c r="AB137" s="33" t="s">
        <v>133</v>
      </c>
      <c r="AC137" s="30" t="s">
        <v>132</v>
      </c>
      <c r="AD137" s="33" t="s">
        <v>133</v>
      </c>
      <c r="AE137" s="30" t="s">
        <v>132</v>
      </c>
      <c r="AF137" s="59" t="s">
        <v>133</v>
      </c>
      <c r="AG137" s="215" t="s">
        <v>305</v>
      </c>
      <c r="AH137" s="216" t="s">
        <v>306</v>
      </c>
    </row>
    <row r="138" spans="1:34" ht="15">
      <c r="A138" s="198" t="s">
        <v>207</v>
      </c>
      <c r="B138" s="198" t="s">
        <v>272</v>
      </c>
      <c r="C138" s="20" t="s">
        <v>98</v>
      </c>
      <c r="D138" s="228"/>
      <c r="E138" s="20" t="s">
        <v>32</v>
      </c>
      <c r="F138" s="36">
        <f>H138+J138+L138+N138+P138+R138+T138+V138+Z138+AB138+AD138+AF138</f>
        <v>700.36</v>
      </c>
      <c r="G138" s="37">
        <v>0.03474537037037037</v>
      </c>
      <c r="H138" s="36">
        <v>104</v>
      </c>
      <c r="I138" s="38">
        <v>0.024293981481481482</v>
      </c>
      <c r="J138" s="21">
        <v>102.27</v>
      </c>
      <c r="K138" s="64"/>
      <c r="L138" s="46"/>
      <c r="M138" s="54"/>
      <c r="N138" s="21"/>
      <c r="O138" s="39"/>
      <c r="P138" s="36"/>
      <c r="Q138" s="182">
        <v>0.050625</v>
      </c>
      <c r="R138" s="21">
        <v>101.46</v>
      </c>
      <c r="S138" s="35"/>
      <c r="T138" s="21"/>
      <c r="U138" s="39"/>
      <c r="V138" s="21"/>
      <c r="W138" s="39">
        <v>0.06451388888888888</v>
      </c>
      <c r="X138" s="192">
        <v>90.96</v>
      </c>
      <c r="Y138" s="39">
        <v>0.025104166666666664</v>
      </c>
      <c r="Z138" s="21">
        <v>99.46</v>
      </c>
      <c r="AA138" s="77">
        <v>0.060891203703703704</v>
      </c>
      <c r="AB138" s="36">
        <v>90.97</v>
      </c>
      <c r="AC138" s="78">
        <v>0.017002314814814814</v>
      </c>
      <c r="AD138" s="36">
        <v>101.24</v>
      </c>
      <c r="AE138" s="78">
        <v>0.028703703703703703</v>
      </c>
      <c r="AF138" s="207">
        <v>100.96</v>
      </c>
      <c r="AG138" s="211">
        <f>H138+J138+R138+AD138</f>
        <v>408.96999999999997</v>
      </c>
      <c r="AH138" s="212" t="s">
        <v>209</v>
      </c>
    </row>
    <row r="139" spans="1:34" ht="15">
      <c r="A139" s="198" t="s">
        <v>208</v>
      </c>
      <c r="B139" s="198" t="s">
        <v>262</v>
      </c>
      <c r="C139" s="20" t="s">
        <v>97</v>
      </c>
      <c r="D139" s="228"/>
      <c r="E139" s="20" t="s">
        <v>12</v>
      </c>
      <c r="F139" s="36">
        <f>H139+J139+L139+N139+P139+R139+T139+V139+X139+AB139+AD139</f>
        <v>678.8499999999999</v>
      </c>
      <c r="G139" s="35"/>
      <c r="H139" s="36"/>
      <c r="I139" s="38">
        <v>0.02388888888888889</v>
      </c>
      <c r="J139" s="21">
        <v>104</v>
      </c>
      <c r="K139" s="55">
        <v>0.05351851851851852</v>
      </c>
      <c r="L139" s="46">
        <v>102</v>
      </c>
      <c r="M139" s="54">
        <v>0.030185185185185186</v>
      </c>
      <c r="N139" s="21">
        <v>92.4</v>
      </c>
      <c r="O139" s="37"/>
      <c r="P139" s="36"/>
      <c r="Q139" s="183">
        <v>0.0503587962962963</v>
      </c>
      <c r="R139" s="21">
        <v>102</v>
      </c>
      <c r="S139" s="35"/>
      <c r="T139" s="21"/>
      <c r="U139" s="39"/>
      <c r="V139" s="21"/>
      <c r="W139" s="39">
        <v>0.06510416666666667</v>
      </c>
      <c r="X139" s="46">
        <v>90.13</v>
      </c>
      <c r="Y139" s="39">
        <v>0.028310185185185185</v>
      </c>
      <c r="Z139" s="194">
        <v>88.2</v>
      </c>
      <c r="AA139" s="109">
        <v>0.061354166666666675</v>
      </c>
      <c r="AB139" s="36">
        <v>90.28</v>
      </c>
      <c r="AC139" s="110">
        <v>0.017557870370370373</v>
      </c>
      <c r="AD139" s="36">
        <v>98.04</v>
      </c>
      <c r="AE139" s="110">
        <v>0.03275462962962963</v>
      </c>
      <c r="AF139" s="208">
        <v>88.47</v>
      </c>
      <c r="AG139" s="211">
        <f>J139+L139+R139+AD139</f>
        <v>406.04</v>
      </c>
      <c r="AH139" s="212" t="s">
        <v>210</v>
      </c>
    </row>
    <row r="140" spans="1:34" ht="12.75">
      <c r="A140" s="198" t="s">
        <v>209</v>
      </c>
      <c r="B140" s="198" t="s">
        <v>263</v>
      </c>
      <c r="C140" s="20" t="s">
        <v>100</v>
      </c>
      <c r="D140" s="228"/>
      <c r="E140" s="20" t="s">
        <v>25</v>
      </c>
      <c r="F140" s="36">
        <f>H140+J140+L140+N140+P140+R140+T140+V140+X140+Z140+AD140+AF140</f>
        <v>674.6200000000001</v>
      </c>
      <c r="G140" s="39">
        <v>0.03505787037037037</v>
      </c>
      <c r="H140" s="36">
        <v>103.07</v>
      </c>
      <c r="I140" s="38">
        <v>0.029861111111111113</v>
      </c>
      <c r="J140" s="21">
        <v>83.2</v>
      </c>
      <c r="K140" s="54">
        <v>0.053981481481481484</v>
      </c>
      <c r="L140" s="46">
        <v>101.13</v>
      </c>
      <c r="M140" s="55">
        <v>0.02681712962962963</v>
      </c>
      <c r="N140" s="21">
        <v>104</v>
      </c>
      <c r="O140" s="39">
        <v>0.0944212962962963</v>
      </c>
      <c r="P140" s="36">
        <v>102.47</v>
      </c>
      <c r="Q140" s="35"/>
      <c r="R140" s="21"/>
      <c r="S140" s="35"/>
      <c r="T140" s="21"/>
      <c r="U140" s="35"/>
      <c r="V140" s="21"/>
      <c r="W140" s="39">
        <v>0.06515046296296297</v>
      </c>
      <c r="X140" s="36">
        <v>90.07</v>
      </c>
      <c r="Y140" s="39">
        <v>0.02753472222222222</v>
      </c>
      <c r="Z140" s="21">
        <v>90.68</v>
      </c>
      <c r="AA140" s="35" t="s">
        <v>156</v>
      </c>
      <c r="AB140" s="192">
        <v>10</v>
      </c>
      <c r="AC140" s="35"/>
      <c r="AD140" s="36"/>
      <c r="AE140" s="35"/>
      <c r="AF140" s="207"/>
      <c r="AG140" s="211">
        <f>H140+L140+N140+P140</f>
        <v>410.66999999999996</v>
      </c>
      <c r="AH140" s="212" t="s">
        <v>208</v>
      </c>
    </row>
    <row r="141" spans="1:34" ht="15">
      <c r="A141" s="198" t="s">
        <v>210</v>
      </c>
      <c r="B141" s="198" t="s">
        <v>265</v>
      </c>
      <c r="C141" s="20" t="s">
        <v>96</v>
      </c>
      <c r="D141" s="228"/>
      <c r="E141" s="20" t="s">
        <v>12</v>
      </c>
      <c r="F141" s="36">
        <f>H141+J141+L141+N141+P141+R141+T141+V141+X141+Z141+AB141+AD141+AF141</f>
        <v>623.65</v>
      </c>
      <c r="G141" s="35"/>
      <c r="H141" s="36"/>
      <c r="I141" s="40">
        <v>0.02388888888888889</v>
      </c>
      <c r="J141" s="21">
        <v>104</v>
      </c>
      <c r="K141" s="48"/>
      <c r="L141" s="46"/>
      <c r="M141" s="54"/>
      <c r="N141" s="21"/>
      <c r="O141" s="39"/>
      <c r="P141" s="36"/>
      <c r="Q141" s="35"/>
      <c r="R141" s="21"/>
      <c r="S141" s="35"/>
      <c r="T141" s="21"/>
      <c r="U141" s="39"/>
      <c r="V141" s="21"/>
      <c r="W141" s="37">
        <v>0.05642361111111111</v>
      </c>
      <c r="X141" s="36">
        <v>104</v>
      </c>
      <c r="Y141" s="37">
        <v>0.024479166666666666</v>
      </c>
      <c r="Z141" s="21">
        <v>102</v>
      </c>
      <c r="AA141" s="113">
        <v>0.052256944444444446</v>
      </c>
      <c r="AB141" s="36">
        <v>106</v>
      </c>
      <c r="AC141" s="114">
        <v>0.01693287037037037</v>
      </c>
      <c r="AD141" s="36">
        <v>101.65</v>
      </c>
      <c r="AE141" s="114">
        <v>0.027337962962962963</v>
      </c>
      <c r="AF141" s="207">
        <v>106</v>
      </c>
      <c r="AG141" s="211">
        <f>J141+X141+AB141+AF141</f>
        <v>420</v>
      </c>
      <c r="AH141" s="212" t="s">
        <v>207</v>
      </c>
    </row>
    <row r="142" spans="1:34" ht="15">
      <c r="A142" s="198" t="s">
        <v>211</v>
      </c>
      <c r="B142" s="198" t="s">
        <v>270</v>
      </c>
      <c r="C142" s="20" t="s">
        <v>109</v>
      </c>
      <c r="D142" s="228"/>
      <c r="E142" s="20" t="s">
        <v>29</v>
      </c>
      <c r="F142" s="36">
        <f>H142+J142+L142+P142+R142+T142+V142+AB142+AD142+AF142</f>
        <v>617.5200000000001</v>
      </c>
      <c r="G142" s="39">
        <v>0.04290509259259259</v>
      </c>
      <c r="H142" s="36">
        <v>84.22</v>
      </c>
      <c r="I142" s="38">
        <v>0.02935185185185185</v>
      </c>
      <c r="J142" s="21">
        <v>84.64</v>
      </c>
      <c r="K142" s="54">
        <v>0.06358796296296297</v>
      </c>
      <c r="L142" s="46">
        <v>85.85</v>
      </c>
      <c r="M142" s="54">
        <v>0.04626157407407407</v>
      </c>
      <c r="N142" s="194">
        <v>60.29</v>
      </c>
      <c r="O142" s="37">
        <v>0.09303240740740741</v>
      </c>
      <c r="P142" s="36">
        <v>104</v>
      </c>
      <c r="Q142" s="171">
        <v>0.05793981481481481</v>
      </c>
      <c r="R142" s="21">
        <v>88.65</v>
      </c>
      <c r="S142" s="35"/>
      <c r="T142" s="21"/>
      <c r="U142" s="39"/>
      <c r="V142" s="21"/>
      <c r="W142" s="39">
        <v>0.10457175925925925</v>
      </c>
      <c r="X142" s="192">
        <v>56.12</v>
      </c>
      <c r="Y142" s="39">
        <v>0.03643518518518519</v>
      </c>
      <c r="Z142" s="194">
        <v>68.53</v>
      </c>
      <c r="AA142" s="89">
        <v>0.08027777777777778</v>
      </c>
      <c r="AB142" s="36"/>
      <c r="AC142" s="90">
        <v>0.018368055555555554</v>
      </c>
      <c r="AD142" s="36">
        <v>93.71</v>
      </c>
      <c r="AE142" s="90">
        <v>0.037905092592592594</v>
      </c>
      <c r="AF142" s="207">
        <v>76.45</v>
      </c>
      <c r="AG142" s="211">
        <f>P142+AD142+R142+L142</f>
        <v>372.21000000000004</v>
      </c>
      <c r="AH142" s="212" t="s">
        <v>211</v>
      </c>
    </row>
    <row r="143" spans="1:34" ht="15">
      <c r="A143" s="198" t="s">
        <v>212</v>
      </c>
      <c r="B143" s="198" t="s">
        <v>263</v>
      </c>
      <c r="C143" s="20" t="s">
        <v>103</v>
      </c>
      <c r="D143" s="228"/>
      <c r="E143" s="20" t="s">
        <v>33</v>
      </c>
      <c r="F143" s="36">
        <f>H143+J143+L143+N143+P143+R143+T143+V143+X143+Z143+AD143+AF143</f>
        <v>599.7</v>
      </c>
      <c r="G143" s="39">
        <v>0.04078703703703704</v>
      </c>
      <c r="H143" s="36">
        <v>88.59</v>
      </c>
      <c r="I143" s="38">
        <v>0.0312962962962963</v>
      </c>
      <c r="J143" s="21">
        <v>79.38</v>
      </c>
      <c r="K143" s="54">
        <v>0.056226851851851854</v>
      </c>
      <c r="L143" s="46">
        <v>97.09</v>
      </c>
      <c r="M143" s="54">
        <v>0.041666666666666664</v>
      </c>
      <c r="N143" s="21">
        <v>66.94</v>
      </c>
      <c r="O143" s="39"/>
      <c r="P143" s="36"/>
      <c r="Q143" s="35"/>
      <c r="R143" s="21"/>
      <c r="S143" s="35"/>
      <c r="T143" s="21"/>
      <c r="U143" s="39"/>
      <c r="V143" s="21"/>
      <c r="W143" s="39">
        <v>0.07002314814814815</v>
      </c>
      <c r="X143" s="36">
        <v>83.8</v>
      </c>
      <c r="Y143" s="36"/>
      <c r="Z143" s="21"/>
      <c r="AA143" s="111" t="s">
        <v>156</v>
      </c>
      <c r="AB143" s="192">
        <v>10</v>
      </c>
      <c r="AC143" s="112">
        <v>0.01818287037037037</v>
      </c>
      <c r="AD143" s="36">
        <v>94.67</v>
      </c>
      <c r="AE143" s="112">
        <v>0.03247685185185185</v>
      </c>
      <c r="AF143" s="207">
        <v>89.23</v>
      </c>
      <c r="AG143" s="211">
        <f>L143+H143+AD143+AF143</f>
        <v>369.58000000000004</v>
      </c>
      <c r="AH143" s="212" t="s">
        <v>212</v>
      </c>
    </row>
    <row r="144" spans="1:34" ht="15">
      <c r="A144" s="198" t="s">
        <v>213</v>
      </c>
      <c r="B144" s="198" t="s">
        <v>263</v>
      </c>
      <c r="C144" s="20" t="s">
        <v>102</v>
      </c>
      <c r="D144" s="228"/>
      <c r="E144" s="20" t="s">
        <v>33</v>
      </c>
      <c r="F144" s="36">
        <f>H144+J144+L144+N144+P144+R144+T144+V144+X144+Z144+AD144+AF144</f>
        <v>588.33</v>
      </c>
      <c r="G144" s="35"/>
      <c r="H144" s="36"/>
      <c r="I144" s="38">
        <v>0.02991898148148148</v>
      </c>
      <c r="J144" s="21">
        <v>83.04</v>
      </c>
      <c r="K144" s="54">
        <v>0.06108796296296296</v>
      </c>
      <c r="L144" s="46">
        <v>89.36</v>
      </c>
      <c r="M144" s="54">
        <v>0.032870370370370376</v>
      </c>
      <c r="N144" s="21">
        <v>84.85</v>
      </c>
      <c r="O144" s="39"/>
      <c r="P144" s="36"/>
      <c r="Q144" s="173">
        <v>0.0578125</v>
      </c>
      <c r="R144" s="21">
        <v>88.85</v>
      </c>
      <c r="S144" s="35"/>
      <c r="T144" s="21"/>
      <c r="U144" s="35"/>
      <c r="V144" s="21"/>
      <c r="W144" s="39">
        <v>0.07668981481481481</v>
      </c>
      <c r="X144" s="36">
        <v>76.52</v>
      </c>
      <c r="Y144" s="39">
        <v>0.02960648148148148</v>
      </c>
      <c r="Z144" s="21">
        <v>84.34</v>
      </c>
      <c r="AA144" s="93" t="s">
        <v>156</v>
      </c>
      <c r="AB144" s="192">
        <v>10</v>
      </c>
      <c r="AC144" s="94"/>
      <c r="AD144" s="36"/>
      <c r="AE144" s="94">
        <v>0.03561342592592592</v>
      </c>
      <c r="AF144" s="207">
        <v>81.37</v>
      </c>
      <c r="AG144" s="211">
        <f>L144+R144+Z144+N144</f>
        <v>347.4</v>
      </c>
      <c r="AH144" s="212" t="s">
        <v>219</v>
      </c>
    </row>
    <row r="145" spans="1:34" ht="15">
      <c r="A145" s="198" t="s">
        <v>214</v>
      </c>
      <c r="B145" s="198" t="s">
        <v>264</v>
      </c>
      <c r="C145" s="20" t="s">
        <v>108</v>
      </c>
      <c r="D145" s="228"/>
      <c r="E145" s="20" t="s">
        <v>39</v>
      </c>
      <c r="F145" s="36">
        <f>H145+J145+L145+N145+P145+R145+T145+V145+X145+Z145+AB145+AD145+AF145</f>
        <v>559.75</v>
      </c>
      <c r="G145" s="35"/>
      <c r="H145" s="36"/>
      <c r="I145" s="38">
        <v>0.033900462962962966</v>
      </c>
      <c r="J145" s="21">
        <v>73.29</v>
      </c>
      <c r="K145" s="54">
        <v>0.06810185185185186</v>
      </c>
      <c r="L145" s="46">
        <v>80.16</v>
      </c>
      <c r="M145" s="54">
        <v>0.036111111111111115</v>
      </c>
      <c r="N145" s="21">
        <v>77.23</v>
      </c>
      <c r="O145" s="39">
        <v>0.10011574074074074</v>
      </c>
      <c r="P145" s="36">
        <v>96.64</v>
      </c>
      <c r="Q145" s="180">
        <v>0.06568287037037036</v>
      </c>
      <c r="R145" s="21">
        <v>78.2</v>
      </c>
      <c r="S145" s="35"/>
      <c r="T145" s="21"/>
      <c r="U145" s="35"/>
      <c r="V145" s="21"/>
      <c r="W145" s="35"/>
      <c r="X145" s="36"/>
      <c r="Y145" s="36"/>
      <c r="Z145" s="21"/>
      <c r="AA145" s="118">
        <v>0.08325231481481482</v>
      </c>
      <c r="AB145" s="36">
        <v>66.54</v>
      </c>
      <c r="AC145" s="118">
        <v>0.01962962962962963</v>
      </c>
      <c r="AD145" s="36">
        <v>87.69</v>
      </c>
      <c r="AE145" s="35"/>
      <c r="AF145" s="207"/>
      <c r="AG145" s="211">
        <f>L145+P145+AD145+R145</f>
        <v>342.69</v>
      </c>
      <c r="AH145" s="212" t="s">
        <v>220</v>
      </c>
    </row>
    <row r="146" spans="1:34" ht="15">
      <c r="A146" s="198" t="s">
        <v>215</v>
      </c>
      <c r="B146" s="198" t="s">
        <v>266</v>
      </c>
      <c r="C146" s="20" t="s">
        <v>113</v>
      </c>
      <c r="D146" s="228"/>
      <c r="E146" s="20" t="s">
        <v>37</v>
      </c>
      <c r="F146" s="36">
        <f>H146+J146+L146+N146+P146+R146+T146+V146+X146+Z146+AD146</f>
        <v>555.9399999999999</v>
      </c>
      <c r="G146" s="39">
        <v>0.04611111111111111</v>
      </c>
      <c r="H146" s="36">
        <v>78.37</v>
      </c>
      <c r="I146" s="38">
        <v>0.03712962962962963</v>
      </c>
      <c r="J146" s="21">
        <v>66.91</v>
      </c>
      <c r="K146" s="64"/>
      <c r="L146" s="46"/>
      <c r="M146" s="54"/>
      <c r="N146" s="21"/>
      <c r="O146" s="39">
        <v>0.09664351851851853</v>
      </c>
      <c r="P146" s="36">
        <v>100.11</v>
      </c>
      <c r="Q146" s="166">
        <v>0.061689814814814815</v>
      </c>
      <c r="R146" s="21">
        <v>83.26</v>
      </c>
      <c r="S146" s="35"/>
      <c r="T146" s="21"/>
      <c r="U146" s="35"/>
      <c r="V146" s="21"/>
      <c r="W146" s="39">
        <v>0.07554398148148149</v>
      </c>
      <c r="X146" s="36">
        <v>77.68</v>
      </c>
      <c r="Y146" s="39">
        <v>0.03244212962962963</v>
      </c>
      <c r="Z146" s="21">
        <v>76.96</v>
      </c>
      <c r="AA146" s="74">
        <v>0.08341435185185185</v>
      </c>
      <c r="AB146" s="192">
        <v>66.41</v>
      </c>
      <c r="AC146" s="75">
        <v>0.02369212962962963</v>
      </c>
      <c r="AD146" s="36">
        <v>72.65</v>
      </c>
      <c r="AE146" s="76" t="s">
        <v>156</v>
      </c>
      <c r="AF146" s="208">
        <v>10</v>
      </c>
      <c r="AG146" s="211">
        <f>L147+R147+AD147+AF147</f>
        <v>333.19000000000005</v>
      </c>
      <c r="AH146" s="212" t="s">
        <v>298</v>
      </c>
    </row>
    <row r="147" spans="1:34" ht="15">
      <c r="A147" s="198" t="s">
        <v>216</v>
      </c>
      <c r="B147" s="198" t="s">
        <v>292</v>
      </c>
      <c r="C147" s="20" t="s">
        <v>112</v>
      </c>
      <c r="D147" s="228"/>
      <c r="E147" s="20" t="s">
        <v>10</v>
      </c>
      <c r="F147" s="36">
        <f>H147+J147+L147+N147+P147+R147+T147+V147+X147+Z147+AD147+AF147</f>
        <v>519.24</v>
      </c>
      <c r="G147" s="35"/>
      <c r="H147" s="36"/>
      <c r="I147" s="38">
        <v>0.0358912037037037</v>
      </c>
      <c r="J147" s="21">
        <v>69.22</v>
      </c>
      <c r="K147" s="54">
        <v>0.06686342592592592</v>
      </c>
      <c r="L147" s="46">
        <v>81.64</v>
      </c>
      <c r="M147" s="54">
        <v>0.05306712962962964</v>
      </c>
      <c r="N147" s="21">
        <v>52.56</v>
      </c>
      <c r="O147" s="39"/>
      <c r="P147" s="36"/>
      <c r="Q147" s="172">
        <v>0.0590162037037037</v>
      </c>
      <c r="R147" s="21">
        <v>87.04</v>
      </c>
      <c r="S147" s="35"/>
      <c r="T147" s="21"/>
      <c r="U147" s="35"/>
      <c r="V147" s="21"/>
      <c r="W147" s="39">
        <v>0.09130787037037037</v>
      </c>
      <c r="X147" s="36">
        <v>64.27</v>
      </c>
      <c r="Y147" s="36"/>
      <c r="Z147" s="21"/>
      <c r="AA147" s="91" t="s">
        <v>156</v>
      </c>
      <c r="AB147" s="192">
        <v>10</v>
      </c>
      <c r="AC147" s="92">
        <v>0.01980324074074074</v>
      </c>
      <c r="AD147" s="36">
        <v>86.92</v>
      </c>
      <c r="AE147" s="92">
        <v>0.037349537037037035</v>
      </c>
      <c r="AF147" s="207">
        <v>77.59</v>
      </c>
      <c r="AG147" s="211">
        <f>L148+R148+AD148+AF148</f>
        <v>306.12</v>
      </c>
      <c r="AH147" s="212" t="s">
        <v>294</v>
      </c>
    </row>
    <row r="148" spans="1:34" ht="15">
      <c r="A148" s="198" t="s">
        <v>217</v>
      </c>
      <c r="B148" s="198" t="s">
        <v>269</v>
      </c>
      <c r="C148" s="20" t="s">
        <v>115</v>
      </c>
      <c r="D148" s="228"/>
      <c r="E148" s="20" t="s">
        <v>12</v>
      </c>
      <c r="F148" s="36">
        <f>H148+J148+L148+P148+R148+T148+V148+X148+Z148+AB148+AD148+AF148</f>
        <v>488.25</v>
      </c>
      <c r="G148" s="35"/>
      <c r="H148" s="36"/>
      <c r="I148" s="38">
        <v>0.04120370370370371</v>
      </c>
      <c r="J148" s="21">
        <v>60.3</v>
      </c>
      <c r="K148" s="54">
        <v>0.06954861111111112</v>
      </c>
      <c r="L148" s="46">
        <v>78.49</v>
      </c>
      <c r="M148" s="54">
        <v>0.046689814814814816</v>
      </c>
      <c r="N148" s="194">
        <v>59.73</v>
      </c>
      <c r="O148" s="39"/>
      <c r="P148" s="36"/>
      <c r="Q148" s="175">
        <v>0.06490740740740741</v>
      </c>
      <c r="R148" s="21">
        <v>79.14</v>
      </c>
      <c r="S148" s="35"/>
      <c r="T148" s="21"/>
      <c r="U148" s="35"/>
      <c r="V148" s="21"/>
      <c r="W148" s="35"/>
      <c r="X148" s="36"/>
      <c r="Y148" s="62">
        <v>0.042256944444444444</v>
      </c>
      <c r="Z148" s="21">
        <v>59.09</v>
      </c>
      <c r="AA148" s="99">
        <v>0.08828703703703704</v>
      </c>
      <c r="AB148" s="36">
        <v>62.74</v>
      </c>
      <c r="AC148" s="100">
        <v>0.02079861111111111</v>
      </c>
      <c r="AD148" s="36">
        <v>82.76</v>
      </c>
      <c r="AE148" s="99">
        <v>0.044085648148148145</v>
      </c>
      <c r="AF148" s="207">
        <v>65.73</v>
      </c>
      <c r="AG148" s="211">
        <f>L148+R148+AD148+AF148</f>
        <v>306.12</v>
      </c>
      <c r="AH148" s="212" t="s">
        <v>225</v>
      </c>
    </row>
    <row r="149" spans="1:34" ht="15">
      <c r="A149" s="198" t="s">
        <v>218</v>
      </c>
      <c r="B149" s="198" t="s">
        <v>274</v>
      </c>
      <c r="C149" s="20" t="s">
        <v>177</v>
      </c>
      <c r="D149" s="228"/>
      <c r="E149" s="20" t="s">
        <v>26</v>
      </c>
      <c r="F149" s="36">
        <f>H149+J149+L149+N149+P149+R149+T149+V149+X149+Z149+AB149+AD149+AF149</f>
        <v>457.97</v>
      </c>
      <c r="G149" s="39">
        <v>0.039525462962962964</v>
      </c>
      <c r="H149" s="36">
        <v>91.42</v>
      </c>
      <c r="I149" s="35"/>
      <c r="J149" s="36"/>
      <c r="K149" s="64"/>
      <c r="L149" s="46"/>
      <c r="M149" s="54"/>
      <c r="N149" s="21"/>
      <c r="O149" s="39"/>
      <c r="P149" s="36"/>
      <c r="Q149" s="168">
        <v>0.06032407407407408</v>
      </c>
      <c r="R149" s="21">
        <v>85.15</v>
      </c>
      <c r="S149" s="35"/>
      <c r="T149" s="21"/>
      <c r="U149" s="39"/>
      <c r="V149" s="21"/>
      <c r="W149" s="35"/>
      <c r="X149" s="36"/>
      <c r="Y149" s="39">
        <v>0.048136574074074075</v>
      </c>
      <c r="Z149" s="21">
        <v>51.87</v>
      </c>
      <c r="AA149" s="81">
        <v>0.08508101851851851</v>
      </c>
      <c r="AB149" s="36">
        <v>65.11</v>
      </c>
      <c r="AC149" s="82">
        <v>0.018298611111111113</v>
      </c>
      <c r="AD149" s="36">
        <v>94.07</v>
      </c>
      <c r="AE149" s="82">
        <v>0.041192129629629634</v>
      </c>
      <c r="AF149" s="207">
        <v>70.35</v>
      </c>
      <c r="AG149" s="211">
        <f>H149+R149+AD149+AF149</f>
        <v>340.99</v>
      </c>
      <c r="AH149" s="212" t="s">
        <v>221</v>
      </c>
    </row>
    <row r="150" spans="1:34" ht="12.75">
      <c r="A150" s="198" t="s">
        <v>219</v>
      </c>
      <c r="B150" s="198" t="s">
        <v>273</v>
      </c>
      <c r="C150" s="20" t="s">
        <v>114</v>
      </c>
      <c r="D150" s="228"/>
      <c r="E150" s="20" t="s">
        <v>19</v>
      </c>
      <c r="F150" s="36">
        <f>H150+J150+L150+N150+P150+R150+T150+V150+X150+Z150+AB150+AD150+AF150</f>
        <v>423.68000000000006</v>
      </c>
      <c r="G150" s="39" t="s">
        <v>253</v>
      </c>
      <c r="H150" s="36">
        <v>10</v>
      </c>
      <c r="I150" s="38">
        <v>0.03980324074074074</v>
      </c>
      <c r="J150" s="21">
        <v>62.42</v>
      </c>
      <c r="K150" s="54">
        <v>0.06417824074074074</v>
      </c>
      <c r="L150" s="46">
        <v>85.06</v>
      </c>
      <c r="M150" s="54">
        <v>0.05115740740740741</v>
      </c>
      <c r="N150" s="21">
        <v>54.52</v>
      </c>
      <c r="O150" s="39"/>
      <c r="P150" s="36"/>
      <c r="Q150" s="181">
        <v>0.06497685185185186</v>
      </c>
      <c r="R150" s="21">
        <v>79.05</v>
      </c>
      <c r="S150" s="35"/>
      <c r="T150" s="21"/>
      <c r="U150" s="35"/>
      <c r="V150" s="21"/>
      <c r="W150" s="39">
        <v>0.08561342592592593</v>
      </c>
      <c r="X150" s="36">
        <v>68.54</v>
      </c>
      <c r="Y150" s="39">
        <v>0.03895833333333334</v>
      </c>
      <c r="Z150" s="21">
        <v>64.09</v>
      </c>
      <c r="AA150" s="35"/>
      <c r="AB150" s="36"/>
      <c r="AC150" s="35"/>
      <c r="AD150" s="36"/>
      <c r="AE150" s="35"/>
      <c r="AF150" s="207"/>
      <c r="AG150" s="211">
        <f>L150+R150+X150+Z150</f>
        <v>296.74</v>
      </c>
      <c r="AH150" s="212" t="s">
        <v>226</v>
      </c>
    </row>
    <row r="151" spans="1:34" ht="15">
      <c r="A151" s="198" t="s">
        <v>220</v>
      </c>
      <c r="B151" s="198" t="s">
        <v>264</v>
      </c>
      <c r="C151" s="20" t="s">
        <v>122</v>
      </c>
      <c r="D151" s="228"/>
      <c r="E151" s="20" t="s">
        <v>31</v>
      </c>
      <c r="F151" s="36">
        <f>H151+J151+L151+N151+P151+R151+T151+V151+X151+AB151+AD151+AF151</f>
        <v>421.98</v>
      </c>
      <c r="G151" s="35"/>
      <c r="H151" s="36"/>
      <c r="I151" s="39">
        <v>0.04996527777777778</v>
      </c>
      <c r="J151" s="21">
        <v>49.72</v>
      </c>
      <c r="K151" s="54">
        <v>0.08266203703703703</v>
      </c>
      <c r="L151" s="46">
        <v>66.04</v>
      </c>
      <c r="M151" s="54">
        <v>0.05167824074074074</v>
      </c>
      <c r="N151" s="21">
        <v>53.97</v>
      </c>
      <c r="O151" s="39"/>
      <c r="P151" s="36"/>
      <c r="Q151" s="165">
        <v>0.08136574074074074</v>
      </c>
      <c r="R151" s="21">
        <v>63.13</v>
      </c>
      <c r="S151" s="35"/>
      <c r="T151" s="21"/>
      <c r="U151" s="35"/>
      <c r="V151" s="21"/>
      <c r="W151" s="39">
        <v>0.09943287037037037</v>
      </c>
      <c r="X151" s="36">
        <v>59.02</v>
      </c>
      <c r="Y151" s="39">
        <v>0.06084490740740741</v>
      </c>
      <c r="Z151" s="194">
        <v>41.04</v>
      </c>
      <c r="AA151" s="71">
        <v>0.08623842592592591</v>
      </c>
      <c r="AB151" s="36">
        <v>64.23</v>
      </c>
      <c r="AC151" s="71"/>
      <c r="AD151" s="36"/>
      <c r="AE151" s="71">
        <v>0.043993055555555556</v>
      </c>
      <c r="AF151" s="207">
        <v>65.87</v>
      </c>
      <c r="AG151" s="211">
        <f>L151+R151+AB151+AF151</f>
        <v>259.27000000000004</v>
      </c>
      <c r="AH151" s="212" t="s">
        <v>231</v>
      </c>
    </row>
    <row r="152" spans="1:34" ht="15">
      <c r="A152" s="198" t="s">
        <v>221</v>
      </c>
      <c r="B152" s="198" t="s">
        <v>271</v>
      </c>
      <c r="C152" s="20" t="s">
        <v>111</v>
      </c>
      <c r="D152" s="228"/>
      <c r="E152" s="20" t="s">
        <v>24</v>
      </c>
      <c r="F152" s="36">
        <f>H152+J152+L152+N152+P152+R152+T152+V152+X152+Z152+AB152+AD152+AF152</f>
        <v>415.57</v>
      </c>
      <c r="G152" s="35"/>
      <c r="H152" s="36"/>
      <c r="I152" s="38">
        <v>0.03704861111111111</v>
      </c>
      <c r="J152" s="21">
        <v>67.06</v>
      </c>
      <c r="K152" s="48"/>
      <c r="L152" s="46"/>
      <c r="M152" s="54"/>
      <c r="N152" s="21"/>
      <c r="O152" s="39"/>
      <c r="P152" s="36"/>
      <c r="Q152" s="167">
        <v>0.06550925925925927</v>
      </c>
      <c r="R152" s="21">
        <v>78.41</v>
      </c>
      <c r="S152" s="35"/>
      <c r="T152" s="21"/>
      <c r="U152" s="35"/>
      <c r="V152" s="21"/>
      <c r="W152" s="39">
        <v>0.09346064814814814</v>
      </c>
      <c r="X152" s="36">
        <v>62.79</v>
      </c>
      <c r="Y152" s="39">
        <v>0.036458333333333336</v>
      </c>
      <c r="Z152" s="21">
        <v>68.49</v>
      </c>
      <c r="AA152" s="79">
        <v>0.07886574074074075</v>
      </c>
      <c r="AB152" s="36">
        <v>70.24</v>
      </c>
      <c r="AC152" s="79"/>
      <c r="AD152" s="36"/>
      <c r="AE152" s="79">
        <v>0.042256944444444444</v>
      </c>
      <c r="AF152" s="207">
        <v>68.58</v>
      </c>
      <c r="AG152" s="211">
        <f>R152+AB152+AF152+Z152</f>
        <v>285.71999999999997</v>
      </c>
      <c r="AH152" s="212" t="s">
        <v>228</v>
      </c>
    </row>
    <row r="153" spans="1:34" ht="15">
      <c r="A153" s="198" t="s">
        <v>222</v>
      </c>
      <c r="B153" s="198" t="s">
        <v>262</v>
      </c>
      <c r="C153" s="20" t="s">
        <v>119</v>
      </c>
      <c r="D153" s="228"/>
      <c r="E153" s="20" t="s">
        <v>19</v>
      </c>
      <c r="F153" s="36">
        <f>H153+J153+L153+P153+R153+T153+V153+X153+Z153+AB153+AD153+AF153</f>
        <v>414.56000000000006</v>
      </c>
      <c r="G153" s="35"/>
      <c r="H153" s="36"/>
      <c r="I153" s="39">
        <v>0.04878472222222222</v>
      </c>
      <c r="J153" s="21">
        <v>50.93</v>
      </c>
      <c r="K153" s="54">
        <v>0.09261574074074075</v>
      </c>
      <c r="L153" s="46">
        <v>58.94</v>
      </c>
      <c r="M153" s="54">
        <v>0.062233796296296294</v>
      </c>
      <c r="N153" s="194">
        <v>44.81</v>
      </c>
      <c r="O153" s="39"/>
      <c r="P153" s="36"/>
      <c r="Q153" s="169">
        <v>0.06894675925925926</v>
      </c>
      <c r="R153" s="21">
        <v>74.5</v>
      </c>
      <c r="S153" s="35"/>
      <c r="T153" s="21"/>
      <c r="U153" s="35"/>
      <c r="V153" s="21"/>
      <c r="W153" s="39">
        <v>0.11788194444444444</v>
      </c>
      <c r="X153" s="36">
        <v>49.78</v>
      </c>
      <c r="Y153" s="39">
        <v>0.0408912037037037</v>
      </c>
      <c r="Z153" s="21">
        <v>61.06</v>
      </c>
      <c r="AA153" s="85">
        <v>0.09857638888888888</v>
      </c>
      <c r="AB153" s="36">
        <v>56.19</v>
      </c>
      <c r="AC153" s="85"/>
      <c r="AD153" s="36"/>
      <c r="AE153" s="85">
        <v>0.04587962962962963</v>
      </c>
      <c r="AF153" s="207">
        <v>63.16</v>
      </c>
      <c r="AG153" s="211">
        <f>R153+Z153+AF153+L153</f>
        <v>257.65999999999997</v>
      </c>
      <c r="AH153" s="212" t="s">
        <v>232</v>
      </c>
    </row>
    <row r="154" spans="1:34" ht="15">
      <c r="A154" s="198" t="s">
        <v>223</v>
      </c>
      <c r="B154" s="198" t="s">
        <v>280</v>
      </c>
      <c r="C154" s="20" t="s">
        <v>104</v>
      </c>
      <c r="D154" s="228"/>
      <c r="E154" s="20" t="s">
        <v>10</v>
      </c>
      <c r="F154" s="36">
        <f>H154+J154+L154+N154+P154+R154+T154+V154+X154+Z154+AB154+AD154+AF154</f>
        <v>408.06</v>
      </c>
      <c r="G154" s="35" t="s">
        <v>253</v>
      </c>
      <c r="H154" s="36">
        <v>10</v>
      </c>
      <c r="I154" s="38">
        <v>0.028819444444444443</v>
      </c>
      <c r="J154" s="21">
        <v>86.21</v>
      </c>
      <c r="K154" s="64"/>
      <c r="L154" s="46"/>
      <c r="M154" s="54"/>
      <c r="N154" s="21"/>
      <c r="O154" s="39"/>
      <c r="P154" s="36"/>
      <c r="Q154" s="174">
        <v>0.058472222222222224</v>
      </c>
      <c r="R154" s="21">
        <v>87.85</v>
      </c>
      <c r="S154" s="35"/>
      <c r="T154" s="21"/>
      <c r="U154" s="35"/>
      <c r="V154" s="21"/>
      <c r="W154" s="35"/>
      <c r="X154" s="36"/>
      <c r="Y154" s="36"/>
      <c r="Z154" s="21"/>
      <c r="AA154" s="97">
        <v>0.08237268518518519</v>
      </c>
      <c r="AB154" s="36">
        <v>67.25</v>
      </c>
      <c r="AC154" s="98">
        <v>0.01989583333333333</v>
      </c>
      <c r="AD154" s="36">
        <v>86.52</v>
      </c>
      <c r="AE154" s="98">
        <v>0.04126157407407407</v>
      </c>
      <c r="AF154" s="207">
        <v>70.23</v>
      </c>
      <c r="AG154" s="211">
        <f>J154+R154+AD154+AF154</f>
        <v>330.81</v>
      </c>
      <c r="AH154" s="212" t="s">
        <v>222</v>
      </c>
    </row>
    <row r="155" spans="1:34" ht="15">
      <c r="A155" s="198" t="s">
        <v>224</v>
      </c>
      <c r="B155" s="198" t="s">
        <v>265</v>
      </c>
      <c r="C155" s="20" t="s">
        <v>170</v>
      </c>
      <c r="D155" s="228"/>
      <c r="E155" s="20" t="s">
        <v>25</v>
      </c>
      <c r="F155" s="36">
        <f>H155+J155+L155+N155+P155+R155+T155+V155+X155+Z155+AB155+AD155+AF155</f>
        <v>394.48</v>
      </c>
      <c r="G155" s="35"/>
      <c r="H155" s="36"/>
      <c r="I155" s="38">
        <v>0.04003472222222222</v>
      </c>
      <c r="J155" s="21">
        <v>62.06</v>
      </c>
      <c r="K155" s="54">
        <v>0.0805787037037037</v>
      </c>
      <c r="L155" s="46">
        <v>67.75</v>
      </c>
      <c r="M155" s="54">
        <v>0.042118055555555554</v>
      </c>
      <c r="N155" s="21">
        <v>66.22</v>
      </c>
      <c r="O155" s="39"/>
      <c r="P155" s="36"/>
      <c r="Q155" s="176">
        <v>0.06335648148148149</v>
      </c>
      <c r="R155" s="21">
        <v>81.07</v>
      </c>
      <c r="S155" s="35"/>
      <c r="T155" s="21"/>
      <c r="U155" s="35"/>
      <c r="V155" s="21"/>
      <c r="W155" s="35"/>
      <c r="X155" s="36"/>
      <c r="Y155" s="36"/>
      <c r="Z155" s="21"/>
      <c r="AA155" s="105">
        <v>0.09068287037037037</v>
      </c>
      <c r="AB155" s="36">
        <v>61.08</v>
      </c>
      <c r="AC155" s="105"/>
      <c r="AD155" s="36"/>
      <c r="AE155" s="105">
        <v>0.0514699074074074</v>
      </c>
      <c r="AF155" s="207">
        <v>56.3</v>
      </c>
      <c r="AG155" s="211">
        <f>R155+N155+L155+J155</f>
        <v>277.1</v>
      </c>
      <c r="AH155" s="212" t="s">
        <v>229</v>
      </c>
    </row>
    <row r="156" spans="1:34" ht="15">
      <c r="A156" s="198" t="s">
        <v>225</v>
      </c>
      <c r="B156" s="198" t="s">
        <v>265</v>
      </c>
      <c r="C156" s="20" t="s">
        <v>178</v>
      </c>
      <c r="D156" s="228"/>
      <c r="E156" s="20" t="s">
        <v>36</v>
      </c>
      <c r="F156" s="36">
        <f>H156+J156+L156+N156+P156+R156+T156+V156+X156+Z156+AB156+AD156+AF156</f>
        <v>393.48</v>
      </c>
      <c r="G156" s="39" t="s">
        <v>253</v>
      </c>
      <c r="H156" s="36">
        <v>10</v>
      </c>
      <c r="I156" s="35"/>
      <c r="J156" s="36"/>
      <c r="K156" s="64"/>
      <c r="L156" s="46"/>
      <c r="M156" s="54"/>
      <c r="N156" s="21"/>
      <c r="O156" s="39"/>
      <c r="P156" s="36"/>
      <c r="Q156" s="179">
        <v>0.059456018518518526</v>
      </c>
      <c r="R156" s="21">
        <v>86.39</v>
      </c>
      <c r="S156" s="35"/>
      <c r="T156" s="21"/>
      <c r="U156" s="35"/>
      <c r="V156" s="21"/>
      <c r="W156" s="39">
        <v>0.07423611111111111</v>
      </c>
      <c r="X156" s="36">
        <v>79.05</v>
      </c>
      <c r="Y156" s="39">
        <v>0.031608796296296295</v>
      </c>
      <c r="Z156" s="21">
        <v>78.99</v>
      </c>
      <c r="AA156" s="116">
        <v>0.08811342592592593</v>
      </c>
      <c r="AB156" s="36">
        <v>62.86</v>
      </c>
      <c r="AC156" s="117"/>
      <c r="AD156" s="36"/>
      <c r="AE156" s="117">
        <v>0.03803240740740741</v>
      </c>
      <c r="AF156" s="207">
        <v>76.19</v>
      </c>
      <c r="AG156" s="211">
        <f>R156+X156+Z156+AF156</f>
        <v>320.62</v>
      </c>
      <c r="AH156" s="212" t="s">
        <v>223</v>
      </c>
    </row>
    <row r="157" spans="1:34" ht="12.75">
      <c r="A157" s="198" t="s">
        <v>226</v>
      </c>
      <c r="B157" s="198" t="s">
        <v>281</v>
      </c>
      <c r="C157" s="20" t="s">
        <v>106</v>
      </c>
      <c r="D157" s="228"/>
      <c r="E157" s="20" t="s">
        <v>27</v>
      </c>
      <c r="F157" s="36">
        <f>H157+J157+L157+N157+P157+R157+T157+V157+X157+Z157+AB157+AD157+AF157</f>
        <v>381.61</v>
      </c>
      <c r="G157" s="35"/>
      <c r="H157" s="36"/>
      <c r="I157" s="38">
        <v>0.03078703703703704</v>
      </c>
      <c r="J157" s="21">
        <v>80.7</v>
      </c>
      <c r="K157" s="54">
        <v>0.06524305555555555</v>
      </c>
      <c r="L157" s="46">
        <v>83.67</v>
      </c>
      <c r="M157" s="54">
        <v>0.039375</v>
      </c>
      <c r="N157" s="21">
        <v>70.83</v>
      </c>
      <c r="O157" s="39"/>
      <c r="P157" s="36"/>
      <c r="Q157" s="35"/>
      <c r="R157" s="21"/>
      <c r="S157" s="35"/>
      <c r="T157" s="21"/>
      <c r="U157" s="35"/>
      <c r="V157" s="21"/>
      <c r="W157" s="39">
        <v>0.08177083333333333</v>
      </c>
      <c r="X157" s="36">
        <v>71.76</v>
      </c>
      <c r="Y157" s="39">
        <v>0.03344907407407407</v>
      </c>
      <c r="Z157" s="21">
        <v>74.65</v>
      </c>
      <c r="AA157" s="35"/>
      <c r="AB157" s="36"/>
      <c r="AC157" s="35"/>
      <c r="AD157" s="36"/>
      <c r="AE157" s="35"/>
      <c r="AF157" s="207"/>
      <c r="AG157" s="211">
        <f>J157+L157+X157+Z157</f>
        <v>310.78</v>
      </c>
      <c r="AH157" s="212" t="s">
        <v>224</v>
      </c>
    </row>
    <row r="158" spans="1:34" ht="15">
      <c r="A158" s="198" t="s">
        <v>227</v>
      </c>
      <c r="B158" s="198"/>
      <c r="C158" s="20" t="s">
        <v>77</v>
      </c>
      <c r="D158" s="228" t="s">
        <v>246</v>
      </c>
      <c r="E158" s="20" t="s">
        <v>18</v>
      </c>
      <c r="F158" s="36">
        <f>H158+J158+L158+N158+P158+R158+T158+V158+X158+Z158+AB158+AD158+AF158</f>
        <v>365.5</v>
      </c>
      <c r="G158" s="62">
        <v>0.03664351851851852</v>
      </c>
      <c r="H158" s="36">
        <v>98.61</v>
      </c>
      <c r="I158" s="38"/>
      <c r="J158" s="36"/>
      <c r="K158" s="64"/>
      <c r="L158" s="46"/>
      <c r="M158" s="54">
        <v>0.03491898148148148</v>
      </c>
      <c r="N158" s="21">
        <v>79.87</v>
      </c>
      <c r="O158" s="39"/>
      <c r="P158" s="36"/>
      <c r="Q158" s="37"/>
      <c r="R158" s="21"/>
      <c r="S158" s="35"/>
      <c r="T158" s="21"/>
      <c r="U158" s="35"/>
      <c r="V158" s="21"/>
      <c r="W158" s="35"/>
      <c r="X158" s="36"/>
      <c r="Y158" s="54">
        <v>0.02736111111111111</v>
      </c>
      <c r="Z158" s="21">
        <v>91.26</v>
      </c>
      <c r="AA158" s="35"/>
      <c r="AB158" s="36"/>
      <c r="AC158" s="104">
        <v>0.017974537037037035</v>
      </c>
      <c r="AD158" s="36">
        <v>95.76</v>
      </c>
      <c r="AE158" s="35"/>
      <c r="AF158" s="207"/>
      <c r="AG158" s="211">
        <f>H158+N158+Z158+AD158</f>
        <v>365.5</v>
      </c>
      <c r="AH158" s="212" t="s">
        <v>213</v>
      </c>
    </row>
    <row r="159" spans="1:34" ht="12.75">
      <c r="A159" s="198" t="s">
        <v>228</v>
      </c>
      <c r="B159" s="198"/>
      <c r="C159" s="20" t="s">
        <v>76</v>
      </c>
      <c r="D159" s="228" t="s">
        <v>246</v>
      </c>
      <c r="E159" s="20" t="s">
        <v>12</v>
      </c>
      <c r="F159" s="36">
        <f>H159+J159+L159+N159+P159+R159+T159+V159+X159+Z159+AB159+AD159+AF159</f>
        <v>363.10999999999996</v>
      </c>
      <c r="G159" s="39">
        <v>0.03703703703703704</v>
      </c>
      <c r="H159" s="36">
        <v>97.57</v>
      </c>
      <c r="I159" s="38"/>
      <c r="J159" s="36"/>
      <c r="K159" s="64"/>
      <c r="L159" s="46"/>
      <c r="M159" s="54">
        <v>0.03636574074074074</v>
      </c>
      <c r="N159" s="21">
        <v>76.69</v>
      </c>
      <c r="O159" s="39"/>
      <c r="P159" s="36"/>
      <c r="Q159" s="39"/>
      <c r="R159" s="21"/>
      <c r="S159" s="35"/>
      <c r="T159" s="21"/>
      <c r="U159" s="39"/>
      <c r="V159" s="21"/>
      <c r="W159" s="35"/>
      <c r="X159" s="36"/>
      <c r="Y159" s="54">
        <v>0.02832175925925926</v>
      </c>
      <c r="Z159" s="21">
        <v>88.16</v>
      </c>
      <c r="AA159" s="35"/>
      <c r="AB159" s="36"/>
      <c r="AC159" s="39">
        <v>0.01709490740740741</v>
      </c>
      <c r="AD159" s="36">
        <v>100.69</v>
      </c>
      <c r="AE159" s="35"/>
      <c r="AF159" s="207"/>
      <c r="AG159" s="211">
        <f>H159+N159+Z159+AD159</f>
        <v>363.10999999999996</v>
      </c>
      <c r="AH159" s="212" t="s">
        <v>214</v>
      </c>
    </row>
    <row r="160" spans="1:34" ht="15">
      <c r="A160" s="198" t="s">
        <v>229</v>
      </c>
      <c r="B160" s="198" t="s">
        <v>293</v>
      </c>
      <c r="C160" s="20" t="s">
        <v>105</v>
      </c>
      <c r="D160" s="228"/>
      <c r="E160" s="20" t="s">
        <v>9</v>
      </c>
      <c r="F160" s="36">
        <f>H160+J160+L160+N160+P160+R160+T160+V160+X160+Z160+AB160+AD160+AF160</f>
        <v>358.45000000000005</v>
      </c>
      <c r="G160" s="35"/>
      <c r="H160" s="36"/>
      <c r="I160" s="38">
        <v>0.02991898148148148</v>
      </c>
      <c r="J160" s="21">
        <v>83.04</v>
      </c>
      <c r="K160" s="64"/>
      <c r="L160" s="46"/>
      <c r="M160" s="54"/>
      <c r="N160" s="21"/>
      <c r="O160" s="39"/>
      <c r="P160" s="36"/>
      <c r="Q160" s="170">
        <v>0.05759259259259259</v>
      </c>
      <c r="R160" s="21">
        <v>89.19</v>
      </c>
      <c r="S160" s="35"/>
      <c r="T160" s="21"/>
      <c r="U160" s="35"/>
      <c r="V160" s="21"/>
      <c r="W160" s="35"/>
      <c r="X160" s="36"/>
      <c r="Y160" s="36"/>
      <c r="Z160" s="21"/>
      <c r="AA160" s="86"/>
      <c r="AB160" s="36"/>
      <c r="AC160" s="87">
        <v>0.016550925925925924</v>
      </c>
      <c r="AD160" s="36">
        <v>104</v>
      </c>
      <c r="AE160" s="88">
        <v>0.035243055555555555</v>
      </c>
      <c r="AF160" s="207">
        <v>82.22</v>
      </c>
      <c r="AG160" s="211">
        <f>J160+R160+AD160+AF160</f>
        <v>358.45000000000005</v>
      </c>
      <c r="AH160" s="212" t="s">
        <v>215</v>
      </c>
    </row>
    <row r="161" spans="1:34" ht="12.75">
      <c r="A161" s="198" t="s">
        <v>230</v>
      </c>
      <c r="B161" s="198" t="s">
        <v>281</v>
      </c>
      <c r="C161" s="20" t="s">
        <v>99</v>
      </c>
      <c r="D161" s="228"/>
      <c r="E161" s="20" t="s">
        <v>19</v>
      </c>
      <c r="F161" s="36">
        <f>H161+J161+L161+N161+P161+R161+T161+V161+X161+Z161+AB161+AD161+AF161</f>
        <v>358.12999999999994</v>
      </c>
      <c r="G161" s="39">
        <v>0.04342592592592592</v>
      </c>
      <c r="H161" s="36">
        <v>83.21</v>
      </c>
      <c r="I161" s="38">
        <v>0.027280092592592592</v>
      </c>
      <c r="J161" s="21">
        <v>91.07</v>
      </c>
      <c r="K161" s="54">
        <v>0.05984953703703704</v>
      </c>
      <c r="L161" s="46">
        <v>91.21</v>
      </c>
      <c r="M161" s="54">
        <v>0.030104166666666668</v>
      </c>
      <c r="N161" s="21">
        <v>92.64</v>
      </c>
      <c r="O161" s="39"/>
      <c r="P161" s="36"/>
      <c r="Q161" s="35"/>
      <c r="R161" s="21"/>
      <c r="S161" s="35"/>
      <c r="T161" s="21"/>
      <c r="U161" s="35"/>
      <c r="V161" s="21"/>
      <c r="W161" s="35"/>
      <c r="X161" s="36"/>
      <c r="Y161" s="36"/>
      <c r="Z161" s="21"/>
      <c r="AA161" s="35"/>
      <c r="AB161" s="36"/>
      <c r="AC161" s="35"/>
      <c r="AD161" s="36"/>
      <c r="AE161" s="35"/>
      <c r="AF161" s="207"/>
      <c r="AG161" s="211">
        <f>SUM(H161:N161)</f>
        <v>358.24723379629626</v>
      </c>
      <c r="AH161" s="212" t="s">
        <v>216</v>
      </c>
    </row>
    <row r="162" spans="1:34" ht="15">
      <c r="A162" s="198" t="s">
        <v>231</v>
      </c>
      <c r="B162" s="198"/>
      <c r="C162" s="20" t="s">
        <v>174</v>
      </c>
      <c r="D162" s="228" t="s">
        <v>246</v>
      </c>
      <c r="E162" s="20" t="s">
        <v>18</v>
      </c>
      <c r="F162" s="36">
        <f>H162+J162+L162+N162+P162+R162+T162+V162+X162+Z162+AB162+AD162+AF162</f>
        <v>356.03</v>
      </c>
      <c r="G162" s="39">
        <v>0.03753472222222222</v>
      </c>
      <c r="H162" s="36">
        <v>96.27</v>
      </c>
      <c r="I162" s="38"/>
      <c r="J162" s="36"/>
      <c r="K162" s="64"/>
      <c r="L162" s="46"/>
      <c r="M162" s="54">
        <v>0.034131944444444444</v>
      </c>
      <c r="N162" s="21">
        <v>81.71</v>
      </c>
      <c r="O162" s="39"/>
      <c r="P162" s="36"/>
      <c r="Q162" s="39"/>
      <c r="R162" s="21"/>
      <c r="S162" s="35"/>
      <c r="T162" s="21"/>
      <c r="U162" s="35"/>
      <c r="V162" s="21"/>
      <c r="X162" s="36"/>
      <c r="Y162" s="54">
        <v>0.028125</v>
      </c>
      <c r="Z162" s="21">
        <v>88.78</v>
      </c>
      <c r="AA162" s="35"/>
      <c r="AB162" s="36"/>
      <c r="AC162" s="95">
        <v>0.019282407407407408</v>
      </c>
      <c r="AD162" s="36">
        <v>89.27</v>
      </c>
      <c r="AE162" s="35"/>
      <c r="AF162" s="207"/>
      <c r="AG162" s="211">
        <f>AD162+Z162+N162+H162</f>
        <v>356.03</v>
      </c>
      <c r="AH162" s="212" t="s">
        <v>217</v>
      </c>
    </row>
    <row r="163" spans="1:34" ht="15">
      <c r="A163" s="198" t="s">
        <v>232</v>
      </c>
      <c r="B163" s="198"/>
      <c r="C163" s="20" t="s">
        <v>173</v>
      </c>
      <c r="D163" s="228" t="s">
        <v>246</v>
      </c>
      <c r="E163" s="20" t="s">
        <v>32</v>
      </c>
      <c r="F163" s="36">
        <f>H163+J163+L163+N163+P163+R163+T163+V163+X163+Z163+AB163+AD163+AF163</f>
        <v>349.49</v>
      </c>
      <c r="G163" s="39">
        <v>0.03943287037037037</v>
      </c>
      <c r="H163" s="36">
        <v>91.64</v>
      </c>
      <c r="I163" s="38"/>
      <c r="J163" s="36"/>
      <c r="K163" s="64"/>
      <c r="L163" s="46"/>
      <c r="M163" s="54">
        <v>0.03621527777777778</v>
      </c>
      <c r="N163" s="21">
        <v>77.01</v>
      </c>
      <c r="O163" s="39"/>
      <c r="P163" s="36"/>
      <c r="Q163" s="39"/>
      <c r="R163" s="21"/>
      <c r="S163" s="35"/>
      <c r="T163" s="21"/>
      <c r="U163" s="39"/>
      <c r="V163" s="21"/>
      <c r="W163" s="35"/>
      <c r="X163" s="36"/>
      <c r="Y163" s="54">
        <v>0.027314814814814816</v>
      </c>
      <c r="Z163" s="21">
        <v>91.41</v>
      </c>
      <c r="AA163" s="35"/>
      <c r="AB163" s="36"/>
      <c r="AC163" s="106">
        <v>0.019247685185185184</v>
      </c>
      <c r="AD163" s="36">
        <v>89.43</v>
      </c>
      <c r="AE163" s="35"/>
      <c r="AF163" s="207"/>
      <c r="AG163" s="211">
        <f>H163+N163+Z163+AD163</f>
        <v>349.49</v>
      </c>
      <c r="AH163" s="212" t="s">
        <v>218</v>
      </c>
    </row>
    <row r="164" spans="1:34" ht="15">
      <c r="A164" s="198" t="s">
        <v>233</v>
      </c>
      <c r="B164" s="198" t="s">
        <v>269</v>
      </c>
      <c r="C164" s="20" t="s">
        <v>116</v>
      </c>
      <c r="D164" s="228"/>
      <c r="E164" s="20" t="s">
        <v>29</v>
      </c>
      <c r="F164" s="36">
        <f>H164+J164+L164+N164+P164+R164+T164+V164+X164+Z164+AB164+AD164+AF164</f>
        <v>327.28000000000003</v>
      </c>
      <c r="G164" s="35"/>
      <c r="H164" s="36"/>
      <c r="I164" s="38">
        <v>0.04071759259259259</v>
      </c>
      <c r="J164" s="21">
        <v>61.02</v>
      </c>
      <c r="K164" s="54">
        <v>0.07353009259259259</v>
      </c>
      <c r="L164" s="46">
        <v>74.24</v>
      </c>
      <c r="M164" s="54">
        <v>0.05068287037037037</v>
      </c>
      <c r="N164" s="21">
        <v>55.03</v>
      </c>
      <c r="O164" s="39"/>
      <c r="P164" s="36"/>
      <c r="Q164" s="177">
        <v>0.08623842592592591</v>
      </c>
      <c r="R164" s="21">
        <v>59.56</v>
      </c>
      <c r="S164" s="35"/>
      <c r="T164" s="21"/>
      <c r="U164" s="35"/>
      <c r="V164" s="21"/>
      <c r="W164" s="35"/>
      <c r="X164" s="36"/>
      <c r="Y164" s="36"/>
      <c r="Z164" s="21"/>
      <c r="AA164" s="107" t="s">
        <v>156</v>
      </c>
      <c r="AB164" s="46">
        <v>10</v>
      </c>
      <c r="AC164" s="108"/>
      <c r="AD164" s="36"/>
      <c r="AE164" s="108">
        <v>0.04297453703703704</v>
      </c>
      <c r="AF164" s="207">
        <v>67.43</v>
      </c>
      <c r="AG164" s="211">
        <f>J164+L164+AF164+R164</f>
        <v>262.25</v>
      </c>
      <c r="AH164" s="212" t="s">
        <v>230</v>
      </c>
    </row>
    <row r="165" spans="1:34" ht="15">
      <c r="A165" s="198" t="s">
        <v>294</v>
      </c>
      <c r="B165" s="198" t="s">
        <v>276</v>
      </c>
      <c r="C165" s="20" t="s">
        <v>123</v>
      </c>
      <c r="D165" s="228"/>
      <c r="E165" s="20" t="s">
        <v>254</v>
      </c>
      <c r="F165" s="36">
        <f>H165+J165+L165+N165+P165+R165+T165+V165+X165+Z165+AB165+AD165+AF165</f>
        <v>289.17</v>
      </c>
      <c r="G165" s="35"/>
      <c r="H165" s="36"/>
      <c r="I165" s="35" t="s">
        <v>156</v>
      </c>
      <c r="J165" s="21">
        <v>10</v>
      </c>
      <c r="K165" s="54">
        <v>0.07938657407407408</v>
      </c>
      <c r="L165" s="46">
        <v>68.76</v>
      </c>
      <c r="M165" s="54">
        <v>0.04760416666666667</v>
      </c>
      <c r="N165" s="21">
        <v>58.59</v>
      </c>
      <c r="O165" s="39"/>
      <c r="P165" s="36"/>
      <c r="Q165" s="178">
        <v>0.09995370370370371</v>
      </c>
      <c r="R165" s="21">
        <v>51.39</v>
      </c>
      <c r="S165" s="35"/>
      <c r="T165" s="21"/>
      <c r="U165" s="35"/>
      <c r="V165" s="21"/>
      <c r="W165" s="35"/>
      <c r="X165" s="36"/>
      <c r="Y165" s="36"/>
      <c r="Z165" s="21"/>
      <c r="AA165" s="115">
        <v>0.10820601851851852</v>
      </c>
      <c r="AB165" s="36">
        <v>51.19</v>
      </c>
      <c r="AC165" s="115"/>
      <c r="AD165" s="36"/>
      <c r="AE165" s="115">
        <v>0.05885416666666667</v>
      </c>
      <c r="AF165" s="207">
        <v>49.24</v>
      </c>
      <c r="AG165" s="211">
        <f>L165+N165+R165+AB165</f>
        <v>229.93</v>
      </c>
      <c r="AH165" s="212" t="s">
        <v>234</v>
      </c>
    </row>
    <row r="166" spans="1:34" ht="12.75">
      <c r="A166" s="198" t="s">
        <v>295</v>
      </c>
      <c r="B166" s="35"/>
      <c r="C166" s="45" t="s">
        <v>75</v>
      </c>
      <c r="D166" s="228" t="s">
        <v>246</v>
      </c>
      <c r="E166" s="45" t="s">
        <v>12</v>
      </c>
      <c r="F166" s="36">
        <f>H166+J166+L166+N166+P166+R166+T166+V166+X166+Z166+AB166+AD166+AF166</f>
        <v>286.7</v>
      </c>
      <c r="G166" s="39">
        <v>0.03760416666666667</v>
      </c>
      <c r="H166" s="36">
        <v>96.09</v>
      </c>
      <c r="I166" s="35"/>
      <c r="J166" s="36"/>
      <c r="K166" s="35"/>
      <c r="L166" s="36"/>
      <c r="M166" s="39"/>
      <c r="N166" s="21"/>
      <c r="O166" s="39"/>
      <c r="P166" s="36"/>
      <c r="Q166" s="35"/>
      <c r="R166" s="21"/>
      <c r="S166" s="35"/>
      <c r="T166" s="21"/>
      <c r="U166" s="35"/>
      <c r="V166" s="21"/>
      <c r="W166" s="35"/>
      <c r="X166" s="36"/>
      <c r="Y166" s="39">
        <v>0.026435185185185187</v>
      </c>
      <c r="Z166" s="36">
        <v>96.3</v>
      </c>
      <c r="AA166" s="35"/>
      <c r="AB166" s="36"/>
      <c r="AC166" s="54">
        <v>0.018252314814814815</v>
      </c>
      <c r="AD166" s="36">
        <v>94.31</v>
      </c>
      <c r="AE166" s="35"/>
      <c r="AF166" s="207"/>
      <c r="AG166" s="211">
        <f>AD166+Z166+H166</f>
        <v>286.70000000000005</v>
      </c>
      <c r="AH166" s="212" t="s">
        <v>227</v>
      </c>
    </row>
    <row r="167" spans="1:34" ht="15">
      <c r="A167" s="198" t="s">
        <v>234</v>
      </c>
      <c r="B167" s="198" t="s">
        <v>280</v>
      </c>
      <c r="C167" s="20" t="s">
        <v>101</v>
      </c>
      <c r="D167" s="228"/>
      <c r="E167" s="20" t="s">
        <v>23</v>
      </c>
      <c r="F167" s="36">
        <f>H167+J167+L167+N167+P167+R167+T167+V167+X167+Z167+AB167+AD167+AF167</f>
        <v>254.83999999999997</v>
      </c>
      <c r="G167" s="35"/>
      <c r="H167" s="36"/>
      <c r="I167" s="38">
        <v>0.029988425925925922</v>
      </c>
      <c r="J167" s="21">
        <v>82.85</v>
      </c>
      <c r="K167" s="64"/>
      <c r="L167" s="46"/>
      <c r="M167" s="54"/>
      <c r="N167" s="21"/>
      <c r="O167" s="39"/>
      <c r="P167" s="36"/>
      <c r="Q167" s="35"/>
      <c r="R167" s="21"/>
      <c r="S167" s="35"/>
      <c r="T167" s="21"/>
      <c r="U167" s="35"/>
      <c r="V167" s="21"/>
      <c r="W167" s="35"/>
      <c r="X167" s="36"/>
      <c r="Y167" s="36"/>
      <c r="Z167" s="21"/>
      <c r="AA167" s="72" t="s">
        <v>156</v>
      </c>
      <c r="AB167" s="46">
        <v>10</v>
      </c>
      <c r="AC167" s="73">
        <v>0.021030092592592597</v>
      </c>
      <c r="AD167" s="36">
        <v>81.85</v>
      </c>
      <c r="AE167" s="73">
        <v>0.03615740740740741</v>
      </c>
      <c r="AF167" s="207">
        <v>80.14</v>
      </c>
      <c r="AG167" s="211">
        <f>J167+AB167+AD167+AF167</f>
        <v>254.83999999999997</v>
      </c>
      <c r="AH167" s="212" t="s">
        <v>233</v>
      </c>
    </row>
    <row r="168" spans="1:34" ht="15">
      <c r="A168" s="198" t="s">
        <v>235</v>
      </c>
      <c r="B168" s="198"/>
      <c r="C168" s="20" t="s">
        <v>94</v>
      </c>
      <c r="D168" s="228" t="s">
        <v>246</v>
      </c>
      <c r="E168" s="20" t="s">
        <v>95</v>
      </c>
      <c r="F168" s="36">
        <f>H168+J168+L168+N168+P168+R168+T168+V168+X168+Z168+AB168+AD168+AF168</f>
        <v>247.99</v>
      </c>
      <c r="G168" s="35"/>
      <c r="H168" s="36"/>
      <c r="I168" s="38"/>
      <c r="J168" s="36"/>
      <c r="K168" s="35"/>
      <c r="L168" s="36"/>
      <c r="M168" s="54">
        <v>0.03648148148148148</v>
      </c>
      <c r="N168" s="21">
        <v>76.45</v>
      </c>
      <c r="O168" s="39"/>
      <c r="P168" s="36"/>
      <c r="Q168" s="39"/>
      <c r="R168" s="21"/>
      <c r="S168" s="35"/>
      <c r="T168" s="21"/>
      <c r="U168" s="39"/>
      <c r="V168" s="21"/>
      <c r="W168" s="35"/>
      <c r="X168" s="36"/>
      <c r="Y168" s="54">
        <v>0.03170138888888889</v>
      </c>
      <c r="Z168" s="21">
        <v>78.76</v>
      </c>
      <c r="AA168" s="35"/>
      <c r="AB168" s="36"/>
      <c r="AC168" s="80">
        <v>0.01855324074074074</v>
      </c>
      <c r="AD168" s="36">
        <v>92.78</v>
      </c>
      <c r="AE168" s="35"/>
      <c r="AF168" s="207"/>
      <c r="AG168" s="211">
        <f>N168+Z168+AD168</f>
        <v>247.99</v>
      </c>
      <c r="AH168" s="212" t="s">
        <v>294</v>
      </c>
    </row>
    <row r="169" spans="1:34" ht="15">
      <c r="A169" s="198" t="s">
        <v>236</v>
      </c>
      <c r="B169" s="198"/>
      <c r="C169" s="20" t="s">
        <v>175</v>
      </c>
      <c r="D169" s="228" t="s">
        <v>246</v>
      </c>
      <c r="E169" s="20" t="s">
        <v>176</v>
      </c>
      <c r="F169" s="36">
        <f>H169+J169+L169+N169+P169+R169+T169+V169+X169+Z169+AB169+AD169+AF169</f>
        <v>238.57000000000002</v>
      </c>
      <c r="G169" s="39">
        <v>0.040636574074074075</v>
      </c>
      <c r="H169" s="36">
        <v>88.92</v>
      </c>
      <c r="I169" s="38"/>
      <c r="J169" s="36"/>
      <c r="K169" s="64"/>
      <c r="L169" s="46"/>
      <c r="M169" s="54"/>
      <c r="N169" s="21"/>
      <c r="O169" s="39"/>
      <c r="P169" s="36"/>
      <c r="Q169" s="39"/>
      <c r="R169" s="21"/>
      <c r="S169" s="35"/>
      <c r="T169" s="21"/>
      <c r="U169" s="39"/>
      <c r="V169" s="21"/>
      <c r="W169" s="35"/>
      <c r="X169" s="36"/>
      <c r="Y169" s="54">
        <v>0.03740740740740741</v>
      </c>
      <c r="Z169" s="21">
        <v>66.75</v>
      </c>
      <c r="AA169" s="35"/>
      <c r="AB169" s="36"/>
      <c r="AC169" s="101">
        <v>0.020763888888888887</v>
      </c>
      <c r="AD169" s="36">
        <v>82.9</v>
      </c>
      <c r="AE169" s="35"/>
      <c r="AF169" s="207"/>
      <c r="AG169" s="211">
        <f>H169+Z169+AD169</f>
        <v>238.57000000000002</v>
      </c>
      <c r="AH169" s="212" t="s">
        <v>295</v>
      </c>
    </row>
    <row r="170" spans="1:34" ht="12.75">
      <c r="A170" s="198" t="s">
        <v>296</v>
      </c>
      <c r="B170" s="198" t="s">
        <v>261</v>
      </c>
      <c r="C170" s="20" t="s">
        <v>107</v>
      </c>
      <c r="D170" s="228"/>
      <c r="E170" s="20" t="s">
        <v>10</v>
      </c>
      <c r="F170" s="36">
        <f>H170+J170+L170+N170+P170+R170+T170+V170+X170+Z170+AB170+AD170+AF170</f>
        <v>227.93</v>
      </c>
      <c r="G170" s="35"/>
      <c r="H170" s="36"/>
      <c r="I170" s="38">
        <v>0.03357638888888889</v>
      </c>
      <c r="J170" s="21">
        <v>73.99</v>
      </c>
      <c r="K170" s="54">
        <v>0.06363425925925927</v>
      </c>
      <c r="L170" s="46">
        <v>85.79</v>
      </c>
      <c r="M170" s="54">
        <v>0.04092592592592593</v>
      </c>
      <c r="N170" s="21">
        <v>68.15</v>
      </c>
      <c r="O170" s="39"/>
      <c r="P170" s="36"/>
      <c r="Q170" s="35"/>
      <c r="R170" s="21"/>
      <c r="S170" s="35"/>
      <c r="T170" s="21"/>
      <c r="U170" s="35"/>
      <c r="V170" s="21"/>
      <c r="W170" s="35"/>
      <c r="X170" s="36"/>
      <c r="Y170" s="36"/>
      <c r="Z170" s="21"/>
      <c r="AA170" s="35"/>
      <c r="AB170" s="36"/>
      <c r="AC170" s="35"/>
      <c r="AD170" s="36"/>
      <c r="AE170" s="35"/>
      <c r="AF170" s="207"/>
      <c r="AG170" s="211">
        <f>J170+L170+N170</f>
        <v>227.93</v>
      </c>
      <c r="AH170" s="212" t="s">
        <v>235</v>
      </c>
    </row>
    <row r="171" spans="1:34" ht="15">
      <c r="A171" s="198" t="s">
        <v>297</v>
      </c>
      <c r="B171" s="198" t="s">
        <v>278</v>
      </c>
      <c r="C171" s="20" t="s">
        <v>117</v>
      </c>
      <c r="D171" s="228"/>
      <c r="E171" s="20" t="s">
        <v>31</v>
      </c>
      <c r="F171" s="36">
        <f>H171+J171+L171+N171+P171+R171+T171+V171+X171+Z171+AB171+AD171+AF171</f>
        <v>218.65999999999997</v>
      </c>
      <c r="G171" s="35"/>
      <c r="H171" s="36"/>
      <c r="I171" s="39">
        <v>0.04210648148148149</v>
      </c>
      <c r="J171" s="21">
        <v>59</v>
      </c>
      <c r="K171" s="64"/>
      <c r="L171" s="46"/>
      <c r="M171" s="54"/>
      <c r="N171" s="21"/>
      <c r="O171" s="39"/>
      <c r="P171" s="36"/>
      <c r="Q171" s="35"/>
      <c r="R171" s="21"/>
      <c r="S171" s="35"/>
      <c r="T171" s="21"/>
      <c r="U171" s="35"/>
      <c r="V171" s="21"/>
      <c r="W171" s="39">
        <v>0.06278935185185185</v>
      </c>
      <c r="X171" s="36">
        <v>93.46</v>
      </c>
      <c r="Y171" s="36"/>
      <c r="Z171" s="21"/>
      <c r="AA171" s="83" t="s">
        <v>156</v>
      </c>
      <c r="AB171" s="36"/>
      <c r="AC171" s="84"/>
      <c r="AD171" s="36"/>
      <c r="AE171" s="84">
        <v>0.043773148148148144</v>
      </c>
      <c r="AF171" s="207">
        <v>66.2</v>
      </c>
      <c r="AG171" s="211">
        <f>J171+X171+AF171</f>
        <v>218.65999999999997</v>
      </c>
      <c r="AH171" s="212" t="s">
        <v>236</v>
      </c>
    </row>
    <row r="172" spans="1:34" ht="12.75">
      <c r="A172" s="198" t="s">
        <v>237</v>
      </c>
      <c r="B172" s="198" t="s">
        <v>263</v>
      </c>
      <c r="C172" s="20" t="s">
        <v>110</v>
      </c>
      <c r="D172" s="228"/>
      <c r="E172" s="20" t="s">
        <v>26</v>
      </c>
      <c r="F172" s="36">
        <f>H172+J172+L172+N172+P172+R172+T172+V172+X172+Z172+AB172+AD172+AF172</f>
        <v>214.07000000000002</v>
      </c>
      <c r="G172" s="35"/>
      <c r="H172" s="36"/>
      <c r="I172" s="38">
        <v>0.031099537037037037</v>
      </c>
      <c r="J172" s="21">
        <v>79.89</v>
      </c>
      <c r="K172" s="54">
        <v>0.07046296296296296</v>
      </c>
      <c r="L172" s="46">
        <v>77.47</v>
      </c>
      <c r="M172" s="54">
        <v>0.04917824074074074</v>
      </c>
      <c r="N172" s="21">
        <v>56.71</v>
      </c>
      <c r="O172" s="39"/>
      <c r="P172" s="36"/>
      <c r="Q172" s="35"/>
      <c r="R172" s="21"/>
      <c r="S172" s="35"/>
      <c r="T172" s="21"/>
      <c r="U172" s="35"/>
      <c r="V172" s="21"/>
      <c r="W172" s="35"/>
      <c r="X172" s="36"/>
      <c r="Y172" s="36"/>
      <c r="Z172" s="21"/>
      <c r="AA172" s="35"/>
      <c r="AB172" s="36"/>
      <c r="AC172" s="35"/>
      <c r="AD172" s="36"/>
      <c r="AE172" s="35"/>
      <c r="AF172" s="207"/>
      <c r="AG172" s="211">
        <f>J172+L172+N172</f>
        <v>214.07000000000002</v>
      </c>
      <c r="AH172" s="212" t="s">
        <v>296</v>
      </c>
    </row>
    <row r="173" spans="1:34" ht="15">
      <c r="A173" s="198" t="s">
        <v>298</v>
      </c>
      <c r="B173" s="198" t="s">
        <v>279</v>
      </c>
      <c r="C173" s="20" t="s">
        <v>120</v>
      </c>
      <c r="D173" s="228"/>
      <c r="E173" s="20" t="s">
        <v>35</v>
      </c>
      <c r="F173" s="36">
        <f>H173+J173+L173+N173+P173+R173+T173+V173+X173+Z173+AB173+AD173+AF173</f>
        <v>202.53</v>
      </c>
      <c r="G173" s="35"/>
      <c r="H173" s="36"/>
      <c r="I173" s="38">
        <v>0.027141203703703706</v>
      </c>
      <c r="J173" s="21">
        <v>91.54</v>
      </c>
      <c r="K173" s="64"/>
      <c r="L173" s="46"/>
      <c r="M173" s="54"/>
      <c r="N173" s="21"/>
      <c r="O173" s="39"/>
      <c r="P173" s="36"/>
      <c r="Q173" s="35"/>
      <c r="R173" s="21"/>
      <c r="S173" s="35"/>
      <c r="T173" s="21"/>
      <c r="U173" s="35"/>
      <c r="V173" s="21"/>
      <c r="W173" s="35"/>
      <c r="X173" s="36"/>
      <c r="Y173" s="39">
        <v>0.04466435185185185</v>
      </c>
      <c r="Z173" s="21">
        <v>55.9</v>
      </c>
      <c r="AA173" s="35"/>
      <c r="AB173" s="36"/>
      <c r="AC173" s="35"/>
      <c r="AD173" s="36"/>
      <c r="AE173" s="103">
        <v>0.05260416666666667</v>
      </c>
      <c r="AF173" s="207">
        <v>55.09</v>
      </c>
      <c r="AG173" s="211">
        <f>J173+Z173+AF173</f>
        <v>202.53</v>
      </c>
      <c r="AH173" s="212" t="s">
        <v>297</v>
      </c>
    </row>
    <row r="174" spans="1:34" ht="12.75">
      <c r="A174" s="198" t="s">
        <v>238</v>
      </c>
      <c r="B174" s="198" t="s">
        <v>262</v>
      </c>
      <c r="C174" s="20" t="s">
        <v>118</v>
      </c>
      <c r="D174" s="228"/>
      <c r="E174" s="20" t="s">
        <v>30</v>
      </c>
      <c r="F174" s="36">
        <f>H174+J174+L174+N174+P174+R174+T174+V174+X174+Z174+AB174+AD174+AF174</f>
        <v>195.20999999999998</v>
      </c>
      <c r="G174" s="35"/>
      <c r="H174" s="36"/>
      <c r="I174" s="39">
        <v>0.04583333333333334</v>
      </c>
      <c r="J174" s="21">
        <v>54.21</v>
      </c>
      <c r="K174" s="64"/>
      <c r="L174" s="46"/>
      <c r="M174" s="54"/>
      <c r="N174" s="21"/>
      <c r="O174" s="39"/>
      <c r="P174" s="36"/>
      <c r="Q174" s="35"/>
      <c r="R174" s="21"/>
      <c r="S174" s="35"/>
      <c r="T174" s="21"/>
      <c r="U174" s="35"/>
      <c r="V174" s="21"/>
      <c r="W174" s="39">
        <v>0.07917824074074074</v>
      </c>
      <c r="X174" s="36">
        <v>74.11</v>
      </c>
      <c r="Y174" s="39">
        <v>0.03732638888888889</v>
      </c>
      <c r="Z174" s="21">
        <v>66.89</v>
      </c>
      <c r="AA174" s="35"/>
      <c r="AB174" s="36"/>
      <c r="AC174" s="35"/>
      <c r="AD174" s="36"/>
      <c r="AE174" s="35"/>
      <c r="AF174" s="207"/>
      <c r="AG174" s="211">
        <f>J174+X174+Z174</f>
        <v>195.20999999999998</v>
      </c>
      <c r="AH174" s="212" t="s">
        <v>237</v>
      </c>
    </row>
    <row r="175" spans="1:34" ht="12.75">
      <c r="A175" s="198" t="s">
        <v>239</v>
      </c>
      <c r="B175" s="198"/>
      <c r="C175" s="20" t="s">
        <v>81</v>
      </c>
      <c r="D175" s="228" t="s">
        <v>246</v>
      </c>
      <c r="E175" s="20" t="s">
        <v>32</v>
      </c>
      <c r="F175" s="36">
        <f>H175+J175+L175+N175+P175+R175+T175+V175+X175+Z175+AB175+AD175+AF175</f>
        <v>166.96</v>
      </c>
      <c r="G175" s="35"/>
      <c r="H175" s="36"/>
      <c r="I175" s="38"/>
      <c r="J175" s="36"/>
      <c r="K175" s="64"/>
      <c r="L175" s="46"/>
      <c r="M175" s="55">
        <v>0.03332175925925926</v>
      </c>
      <c r="N175" s="21">
        <v>83.7</v>
      </c>
      <c r="O175" s="39"/>
      <c r="P175" s="36"/>
      <c r="Q175" s="39"/>
      <c r="R175" s="21"/>
      <c r="S175" s="35"/>
      <c r="T175" s="21"/>
      <c r="U175" s="35"/>
      <c r="V175" s="21"/>
      <c r="W175" s="35"/>
      <c r="X175" s="36"/>
      <c r="Y175" s="54">
        <v>0.029988425925925922</v>
      </c>
      <c r="Z175" s="21">
        <v>83.26</v>
      </c>
      <c r="AA175" s="35"/>
      <c r="AB175" s="36"/>
      <c r="AC175" s="35"/>
      <c r="AD175" s="36"/>
      <c r="AE175" s="35"/>
      <c r="AF175" s="207"/>
      <c r="AG175" s="209"/>
      <c r="AH175" s="210"/>
    </row>
    <row r="176" spans="1:34" ht="12.75">
      <c r="A176" s="198" t="s">
        <v>240</v>
      </c>
      <c r="B176" s="198" t="s">
        <v>272</v>
      </c>
      <c r="C176" s="45" t="s">
        <v>260</v>
      </c>
      <c r="D176" s="228"/>
      <c r="E176" s="20" t="s">
        <v>37</v>
      </c>
      <c r="F176" s="36">
        <f>H176+J176+L176+N176+P176+R176+T176+V176+X176+Z176+AB176+AD176+AF176</f>
        <v>162.12</v>
      </c>
      <c r="G176" s="35"/>
      <c r="H176" s="36"/>
      <c r="I176" s="35"/>
      <c r="J176" s="36"/>
      <c r="K176" s="35"/>
      <c r="L176" s="36"/>
      <c r="M176" s="39"/>
      <c r="N176" s="21"/>
      <c r="O176" s="39"/>
      <c r="P176" s="36"/>
      <c r="Q176" s="35"/>
      <c r="R176" s="21"/>
      <c r="S176" s="35"/>
      <c r="T176" s="21"/>
      <c r="U176" s="35"/>
      <c r="V176" s="21"/>
      <c r="W176" s="39">
        <v>0.0734375</v>
      </c>
      <c r="X176" s="36">
        <v>79.91</v>
      </c>
      <c r="Y176" s="39">
        <v>0.03037037037037037</v>
      </c>
      <c r="Z176" s="21">
        <v>82.21</v>
      </c>
      <c r="AA176" s="35"/>
      <c r="AB176" s="36"/>
      <c r="AC176" s="35"/>
      <c r="AD176" s="36"/>
      <c r="AE176" s="35"/>
      <c r="AF176" s="207"/>
      <c r="AG176" s="209"/>
      <c r="AH176" s="210"/>
    </row>
    <row r="177" spans="1:34" ht="12.75">
      <c r="A177" s="198" t="s">
        <v>241</v>
      </c>
      <c r="B177" s="198"/>
      <c r="C177" s="20" t="s">
        <v>79</v>
      </c>
      <c r="D177" s="228" t="s">
        <v>246</v>
      </c>
      <c r="E177" s="20" t="s">
        <v>1</v>
      </c>
      <c r="F177" s="36">
        <f>H177+J177+L177+N177+P177+R177+T177+V177+X177+Z177+AB177+AD177+AF177</f>
        <v>121.07</v>
      </c>
      <c r="G177" s="39"/>
      <c r="H177" s="36"/>
      <c r="I177" s="38"/>
      <c r="J177" s="36"/>
      <c r="K177" s="64"/>
      <c r="L177" s="46"/>
      <c r="M177" s="54">
        <v>0.04856481481481482</v>
      </c>
      <c r="N177" s="21">
        <v>57.43</v>
      </c>
      <c r="O177" s="39"/>
      <c r="P177" s="36"/>
      <c r="Q177" s="39"/>
      <c r="R177" s="21"/>
      <c r="S177" s="35"/>
      <c r="T177" s="21"/>
      <c r="U177" s="35"/>
      <c r="V177" s="21"/>
      <c r="W177" s="35"/>
      <c r="X177" s="36"/>
      <c r="Y177" s="54">
        <v>0.03923611111111111</v>
      </c>
      <c r="Z177" s="21">
        <v>63.64</v>
      </c>
      <c r="AA177" s="35"/>
      <c r="AB177" s="36"/>
      <c r="AC177" s="35"/>
      <c r="AD177" s="36"/>
      <c r="AE177" s="35"/>
      <c r="AF177" s="207"/>
      <c r="AG177" s="209"/>
      <c r="AH177" s="210"/>
    </row>
    <row r="178" spans="1:34" ht="15">
      <c r="A178" s="198" t="s">
        <v>242</v>
      </c>
      <c r="B178" s="198"/>
      <c r="C178" s="20" t="s">
        <v>92</v>
      </c>
      <c r="D178" s="228" t="s">
        <v>246</v>
      </c>
      <c r="E178" s="20" t="s">
        <v>9</v>
      </c>
      <c r="F178" s="36">
        <f>H178+J178+L178+N178+P178+R178+T178+V178+X178+Z178+AB178+AD178+AF178</f>
        <v>77.7</v>
      </c>
      <c r="G178" s="35"/>
      <c r="H178" s="36"/>
      <c r="I178" s="39"/>
      <c r="J178" s="36"/>
      <c r="K178" s="35"/>
      <c r="L178" s="36"/>
      <c r="M178" s="39"/>
      <c r="N178" s="21"/>
      <c r="O178" s="39"/>
      <c r="P178" s="36"/>
      <c r="Q178" s="39"/>
      <c r="R178" s="21"/>
      <c r="S178" s="35"/>
      <c r="T178" s="21"/>
      <c r="U178" s="35"/>
      <c r="V178" s="21"/>
      <c r="W178" s="35"/>
      <c r="X178" s="36"/>
      <c r="Y178" s="36"/>
      <c r="Z178" s="21"/>
      <c r="AA178" s="35"/>
      <c r="AB178" s="36"/>
      <c r="AC178" s="96">
        <v>0.022152777777777775</v>
      </c>
      <c r="AD178" s="36">
        <v>77.7</v>
      </c>
      <c r="AE178" s="35"/>
      <c r="AF178" s="207"/>
      <c r="AG178" s="209"/>
      <c r="AH178" s="210"/>
    </row>
    <row r="179" spans="1:34" ht="15">
      <c r="A179" s="198" t="s">
        <v>243</v>
      </c>
      <c r="B179" s="198"/>
      <c r="C179" s="20" t="s">
        <v>93</v>
      </c>
      <c r="D179" s="228" t="s">
        <v>246</v>
      </c>
      <c r="E179" s="20" t="s">
        <v>9</v>
      </c>
      <c r="F179" s="36">
        <f>H179+J179+L179+N179+P179+R179+T179+V179+X179+Z179+AB179+AD179+AF179</f>
        <v>74.58</v>
      </c>
      <c r="G179" s="35"/>
      <c r="H179" s="36"/>
      <c r="I179" s="38"/>
      <c r="J179" s="36"/>
      <c r="K179" s="35"/>
      <c r="L179" s="36"/>
      <c r="M179" s="39"/>
      <c r="N179" s="21"/>
      <c r="O179" s="39"/>
      <c r="P179" s="36"/>
      <c r="Q179" s="35"/>
      <c r="R179" s="21"/>
      <c r="S179" s="35"/>
      <c r="T179" s="21"/>
      <c r="U179" s="35"/>
      <c r="V179" s="21"/>
      <c r="W179" s="35"/>
      <c r="X179" s="36"/>
      <c r="Y179" s="36"/>
      <c r="Z179" s="21"/>
      <c r="AA179" s="35"/>
      <c r="AB179" s="36"/>
      <c r="AC179" s="102">
        <v>0.023078703703703702</v>
      </c>
      <c r="AD179" s="36">
        <v>74.58</v>
      </c>
      <c r="AE179" s="35"/>
      <c r="AF179" s="207"/>
      <c r="AG179" s="233"/>
      <c r="AH179" s="233"/>
    </row>
    <row r="180" spans="1:34" ht="12.75">
      <c r="A180" s="198" t="s">
        <v>244</v>
      </c>
      <c r="B180" s="198"/>
      <c r="C180" s="20" t="s">
        <v>171</v>
      </c>
      <c r="D180" s="228" t="s">
        <v>246</v>
      </c>
      <c r="E180" s="20" t="s">
        <v>18</v>
      </c>
      <c r="F180" s="36">
        <f>H180+J180+L180+N180+P180+R180+T180+V180+X180+Z180+AB180+AD180+AF180</f>
        <v>62.57</v>
      </c>
      <c r="G180" s="35"/>
      <c r="H180" s="36"/>
      <c r="I180" s="38"/>
      <c r="J180" s="36"/>
      <c r="K180" s="35"/>
      <c r="L180" s="36"/>
      <c r="M180" s="54">
        <v>0.04457175925925926</v>
      </c>
      <c r="N180" s="21">
        <v>62.57</v>
      </c>
      <c r="O180" s="39"/>
      <c r="P180" s="36"/>
      <c r="Q180" s="39"/>
      <c r="R180" s="21"/>
      <c r="S180" s="35"/>
      <c r="T180" s="21"/>
      <c r="U180" s="35"/>
      <c r="V180" s="21"/>
      <c r="W180" s="35"/>
      <c r="X180" s="36"/>
      <c r="Y180" s="36"/>
      <c r="Z180" s="21"/>
      <c r="AA180" s="35"/>
      <c r="AB180" s="36"/>
      <c r="AC180" s="35"/>
      <c r="AD180" s="36"/>
      <c r="AE180" s="35"/>
      <c r="AF180" s="207"/>
      <c r="AG180" s="233"/>
      <c r="AH180" s="233"/>
    </row>
    <row r="181" spans="1:34" ht="12.75">
      <c r="A181" s="198" t="s">
        <v>308</v>
      </c>
      <c r="B181" s="198" t="s">
        <v>277</v>
      </c>
      <c r="C181" s="20" t="s">
        <v>121</v>
      </c>
      <c r="D181" s="228"/>
      <c r="E181" s="20" t="s">
        <v>22</v>
      </c>
      <c r="F181" s="36">
        <f>H181+J181+L181+N181+P181+R181+T181+V181+X181+Z181+AB181+AD181+AF181</f>
        <v>62.29</v>
      </c>
      <c r="G181" s="35"/>
      <c r="H181" s="36"/>
      <c r="I181" s="38">
        <v>0.03988425925925926</v>
      </c>
      <c r="J181" s="21">
        <v>62.29</v>
      </c>
      <c r="K181" s="64"/>
      <c r="L181" s="46"/>
      <c r="M181" s="54"/>
      <c r="N181" s="21"/>
      <c r="O181" s="39"/>
      <c r="P181" s="36"/>
      <c r="Q181" s="35"/>
      <c r="R181" s="21"/>
      <c r="S181" s="35"/>
      <c r="T181" s="21"/>
      <c r="U181" s="35"/>
      <c r="V181" s="21"/>
      <c r="W181" s="35"/>
      <c r="X181" s="36"/>
      <c r="Y181" s="36"/>
      <c r="Z181" s="21"/>
      <c r="AA181" s="35"/>
      <c r="AB181" s="36"/>
      <c r="AC181" s="35"/>
      <c r="AD181" s="36"/>
      <c r="AE181" s="35"/>
      <c r="AF181" s="207"/>
      <c r="AG181" s="233"/>
      <c r="AH181" s="233"/>
    </row>
    <row r="182" spans="9:11" ht="12.75">
      <c r="I182" s="3"/>
      <c r="K182" s="3"/>
    </row>
    <row r="183" spans="3:11" ht="12.75">
      <c r="C183" s="206"/>
      <c r="I183" s="3"/>
      <c r="K183" s="3"/>
    </row>
    <row r="184" spans="9:11" ht="12.75">
      <c r="I184" s="3"/>
      <c r="K184" s="3"/>
    </row>
    <row r="185" spans="9:11" ht="12.75">
      <c r="I185" s="3"/>
      <c r="K185" s="3"/>
    </row>
    <row r="186" spans="9:11" ht="12.75">
      <c r="I186" s="3"/>
      <c r="K186" s="3"/>
    </row>
    <row r="187" ht="12.75">
      <c r="I187" s="3"/>
    </row>
    <row r="188" ht="12.75">
      <c r="I188" s="3"/>
    </row>
    <row r="189" ht="12.75">
      <c r="I189" s="3"/>
    </row>
    <row r="190" ht="12.75">
      <c r="I190" s="3"/>
    </row>
    <row r="191" ht="12.75">
      <c r="I191" s="3"/>
    </row>
    <row r="192" ht="12.75">
      <c r="I192" s="3"/>
    </row>
    <row r="193" ht="12.75">
      <c r="I193" s="3"/>
    </row>
    <row r="194" ht="12.75">
      <c r="I194" s="3"/>
    </row>
    <row r="195" ht="12.75">
      <c r="I195" s="3"/>
    </row>
    <row r="196" ht="12.75">
      <c r="I196" s="3"/>
    </row>
    <row r="197" ht="12.75">
      <c r="I197" s="3"/>
    </row>
    <row r="198" ht="12.75">
      <c r="I198" s="3"/>
    </row>
    <row r="199" ht="12.75">
      <c r="I199" s="3"/>
    </row>
    <row r="200" ht="12.75">
      <c r="I200" s="3"/>
    </row>
    <row r="201" ht="12.75">
      <c r="I201" s="3"/>
    </row>
    <row r="202" ht="12.75">
      <c r="I202" s="3"/>
    </row>
    <row r="203" ht="12.75">
      <c r="I203" s="3"/>
    </row>
    <row r="204" ht="12.75">
      <c r="I204" s="3"/>
    </row>
    <row r="205" ht="12.75">
      <c r="I205" s="3"/>
    </row>
    <row r="206" ht="12.75">
      <c r="I206" s="3"/>
    </row>
    <row r="207" ht="12.75">
      <c r="I207" s="3"/>
    </row>
    <row r="208" ht="12.75">
      <c r="I208" s="3"/>
    </row>
    <row r="209" ht="12.75">
      <c r="I209" s="3"/>
    </row>
    <row r="210" ht="12.75">
      <c r="I210" s="3"/>
    </row>
    <row r="211" ht="12.75">
      <c r="I211" s="3"/>
    </row>
    <row r="212" ht="12.75">
      <c r="I212" s="3"/>
    </row>
    <row r="213" ht="12.75">
      <c r="I213" s="3"/>
    </row>
    <row r="214" ht="12.75">
      <c r="I214" s="3"/>
    </row>
    <row r="215" ht="12.75">
      <c r="I215" s="3"/>
    </row>
  </sheetData>
  <sheetProtection/>
  <mergeCells count="104">
    <mergeCell ref="AA136:AB136"/>
    <mergeCell ref="AC136:AD136"/>
    <mergeCell ref="AE136:AF136"/>
    <mergeCell ref="AA46:AB46"/>
    <mergeCell ref="AC46:AD46"/>
    <mergeCell ref="AE46:AF46"/>
    <mergeCell ref="AA92:AB92"/>
    <mergeCell ref="AC92:AD92"/>
    <mergeCell ref="AE92:AF92"/>
    <mergeCell ref="AA109:AB109"/>
    <mergeCell ref="AC109:AD109"/>
    <mergeCell ref="AE109:AF109"/>
    <mergeCell ref="AA36:AB36"/>
    <mergeCell ref="AC36:AD36"/>
    <mergeCell ref="AE36:AF36"/>
    <mergeCell ref="AA72:AB72"/>
    <mergeCell ref="AC72:AD72"/>
    <mergeCell ref="AE72:AF72"/>
    <mergeCell ref="AA13:AB13"/>
    <mergeCell ref="AC13:AD13"/>
    <mergeCell ref="AE13:AF13"/>
    <mergeCell ref="AA24:AB24"/>
    <mergeCell ref="AC24:AD24"/>
    <mergeCell ref="AE24:AF24"/>
    <mergeCell ref="Y136:Z136"/>
    <mergeCell ref="S46:T46"/>
    <mergeCell ref="U46:V46"/>
    <mergeCell ref="W46:X46"/>
    <mergeCell ref="Y46:Z46"/>
    <mergeCell ref="W92:X92"/>
    <mergeCell ref="W109:X109"/>
    <mergeCell ref="S109:T109"/>
    <mergeCell ref="S92:T92"/>
    <mergeCell ref="U92:V92"/>
    <mergeCell ref="G136:H136"/>
    <mergeCell ref="I136:J136"/>
    <mergeCell ref="K136:L136"/>
    <mergeCell ref="M136:N136"/>
    <mergeCell ref="W13:X13"/>
    <mergeCell ref="W24:X24"/>
    <mergeCell ref="W36:X36"/>
    <mergeCell ref="W72:X72"/>
    <mergeCell ref="U136:V136"/>
    <mergeCell ref="W136:X136"/>
    <mergeCell ref="G92:H92"/>
    <mergeCell ref="I92:J92"/>
    <mergeCell ref="K92:L92"/>
    <mergeCell ref="M92:N92"/>
    <mergeCell ref="G109:H109"/>
    <mergeCell ref="I109:J109"/>
    <mergeCell ref="K109:L109"/>
    <mergeCell ref="M109:N109"/>
    <mergeCell ref="G46:H46"/>
    <mergeCell ref="I46:J46"/>
    <mergeCell ref="K46:L46"/>
    <mergeCell ref="M46:N46"/>
    <mergeCell ref="G72:H72"/>
    <mergeCell ref="I72:J72"/>
    <mergeCell ref="K72:L72"/>
    <mergeCell ref="M72:N72"/>
    <mergeCell ref="K24:L24"/>
    <mergeCell ref="M24:N24"/>
    <mergeCell ref="G36:H36"/>
    <mergeCell ref="I36:J36"/>
    <mergeCell ref="K36:L36"/>
    <mergeCell ref="M36:N36"/>
    <mergeCell ref="O109:P109"/>
    <mergeCell ref="Q109:R109"/>
    <mergeCell ref="O136:P136"/>
    <mergeCell ref="Q136:R136"/>
    <mergeCell ref="K13:L13"/>
    <mergeCell ref="G13:H13"/>
    <mergeCell ref="I13:J13"/>
    <mergeCell ref="M13:N13"/>
    <mergeCell ref="G24:H24"/>
    <mergeCell ref="I24:J24"/>
    <mergeCell ref="O46:P46"/>
    <mergeCell ref="Q46:R46"/>
    <mergeCell ref="O72:P72"/>
    <mergeCell ref="Q72:R72"/>
    <mergeCell ref="O92:P92"/>
    <mergeCell ref="Q92:R92"/>
    <mergeCell ref="O13:P13"/>
    <mergeCell ref="Q13:R13"/>
    <mergeCell ref="O24:P24"/>
    <mergeCell ref="Q24:R24"/>
    <mergeCell ref="O36:P36"/>
    <mergeCell ref="Q36:R36"/>
    <mergeCell ref="S36:T36"/>
    <mergeCell ref="U36:V36"/>
    <mergeCell ref="S13:T13"/>
    <mergeCell ref="U13:V13"/>
    <mergeCell ref="S24:T24"/>
    <mergeCell ref="U24:V24"/>
    <mergeCell ref="S136:T136"/>
    <mergeCell ref="Y92:Z92"/>
    <mergeCell ref="Y109:Z109"/>
    <mergeCell ref="Y13:Z13"/>
    <mergeCell ref="Y24:Z24"/>
    <mergeCell ref="Y36:Z36"/>
    <mergeCell ref="Y72:Z72"/>
    <mergeCell ref="U109:V109"/>
    <mergeCell ref="S72:T72"/>
    <mergeCell ref="U72:V72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Juanan</dc:creator>
  <cp:keywords/>
  <dc:description/>
  <cp:lastModifiedBy>Juanan</cp:lastModifiedBy>
  <dcterms:created xsi:type="dcterms:W3CDTF">2009-02-16T22:14:55Z</dcterms:created>
  <dcterms:modified xsi:type="dcterms:W3CDTF">2009-04-27T22:39:58Z</dcterms:modified>
  <cp:category/>
  <cp:version/>
  <cp:contentType/>
  <cp:contentStatus/>
</cp:coreProperties>
</file>