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0" windowWidth="21720" windowHeight="13620" tabRatio="285" activeTab="1"/>
  </bookViews>
  <sheets>
    <sheet name="Instrucciones" sheetId="1" r:id="rId1"/>
    <sheet name="Licencias 2012" sheetId="2" r:id="rId2"/>
    <sheet name="Resumen" sheetId="3" r:id="rId3"/>
  </sheets>
  <definedNames>
    <definedName name="_xlnm.Print_Area" localSheetId="0">'Instrucciones'!$A$1:$L$137</definedName>
    <definedName name="_xlnm.Print_Area" localSheetId="1">'Licencias 2012'!$A$1:$AG$118</definedName>
    <definedName name="OLE_LINK1" localSheetId="0">'Instrucciones'!$B$6</definedName>
    <definedName name="_xlnm.Print_Titles" localSheetId="1">'Licencias 2012'!$A:$A,'Licencias 2012'!$7:$7</definedName>
  </definedNames>
  <calcPr fullCalcOnLoad="1"/>
</workbook>
</file>

<file path=xl/comments2.xml><?xml version="1.0" encoding="utf-8"?>
<comments xmlns="http://schemas.openxmlformats.org/spreadsheetml/2006/main">
  <authors>
    <author>Pilar Gonz?lez</author>
  </authors>
  <commentList>
    <comment ref="S157" authorId="0">
      <text>
        <r>
          <rPr>
            <b/>
            <sz val="8"/>
            <rFont val="Tahoma"/>
            <family val="2"/>
          </rPr>
          <t>Pilar González:</t>
        </r>
        <r>
          <rPr>
            <sz val="8"/>
            <rFont val="Tahoma"/>
            <family val="2"/>
          </rPr>
          <t xml:space="preserve">
Marta 17-1-07</t>
        </r>
      </text>
    </comment>
    <comment ref="S166" authorId="0">
      <text>
        <r>
          <rPr>
            <b/>
            <sz val="8"/>
            <rFont val="Tahoma"/>
            <family val="2"/>
          </rPr>
          <t>Pilar González:</t>
        </r>
        <r>
          <rPr>
            <sz val="8"/>
            <rFont val="Tahoma"/>
            <family val="2"/>
          </rPr>
          <t xml:space="preserve">
Marta 17-1-07</t>
        </r>
      </text>
    </comment>
    <comment ref="W143" authorId="0">
      <text>
        <r>
          <rPr>
            <b/>
            <sz val="8"/>
            <rFont val="Tahoma"/>
            <family val="2"/>
          </rPr>
          <t>Pilar González:</t>
        </r>
        <r>
          <rPr>
            <sz val="8"/>
            <rFont val="Tahoma"/>
            <family val="2"/>
          </rPr>
          <t xml:space="preserve">
Marta 17-1-07</t>
        </r>
      </text>
    </comment>
    <comment ref="W146" authorId="0">
      <text>
        <r>
          <rPr>
            <b/>
            <sz val="8"/>
            <rFont val="Tahoma"/>
            <family val="2"/>
          </rPr>
          <t>Pilar González:</t>
        </r>
        <r>
          <rPr>
            <sz val="8"/>
            <rFont val="Tahoma"/>
            <family val="2"/>
          </rPr>
          <t xml:space="preserve">
Marta 17-1-07</t>
        </r>
      </text>
    </comment>
  </commentList>
</comments>
</file>

<file path=xl/sharedStrings.xml><?xml version="1.0" encoding="utf-8"?>
<sst xmlns="http://schemas.openxmlformats.org/spreadsheetml/2006/main" count="957" uniqueCount="441">
  <si>
    <t xml:space="preserve">      con copia a (cc) a </t>
  </si>
  <si>
    <t xml:space="preserve"> con copia a (cc) a</t>
  </si>
  <si>
    <t>CEAM IBI-O</t>
  </si>
  <si>
    <t>CLUB NUEVO 5</t>
  </si>
  <si>
    <t xml:space="preserve">Los datos de los federados podran ser cedidos a la Administraciones Publicas en cumplimiento de la normativa deportiva, laboral, de seguridad social y tributaria. Asimismo consienten en que sus datos personales puedan ser cedidos al Consejo Superior de Deportes y Comité Olímpico Español, con la finalidad prevista a tal fin en la Ley. Autoriza expresamente a que sus datos sean cedidos a las Federaciones Internacionales en las cuales se haya integrada la Federación Española de Orientación, a la Federación Portuguesa de Orientación para la gestión de inscripción de carreras, conforme a la correspondiente autorización del CSD, con el fin de gestionar la participación en la actividad internacional, cobertura, contratación de seguros, estadísticos y de notificaciones.Se autoriza a tratar los datos de salud del federado con la finalidad de gestionar las pruebas para el control de sustancias prohibidas en la práctica del deporte. </t>
  </si>
  <si>
    <t xml:space="preserve">Se autoriza a tratar los datos personales del federado por el Comité de Disciplina Deportiva, autorizando expresamente la utilización del domicilio de mi club y Federación Autonómica como domicilio de notificaciones, si intentada la notificación personal esta hubiera resultado infructuosa una vez. </t>
  </si>
  <si>
    <r>
      <t xml:space="preserve"> Es necesario rellenar el apartado de </t>
    </r>
    <r>
      <rPr>
        <b/>
        <sz val="10"/>
        <rFont val="Arial"/>
        <family val="2"/>
      </rPr>
      <t>NACIONALIDAD ESPAÑOLA</t>
    </r>
    <r>
      <rPr>
        <sz val="10"/>
        <rFont val="Arial"/>
        <family val="2"/>
      </rPr>
      <t>, con dos valores (sí, en caso de tener la nacionalidad española y no, en caso de no tenerla). Dicho campo se tendrá en cuenta en las clasificaciones de los Campeonatos de España. La dirección postal se rellenara siempre que se quiera recibir información de la FEDO.</t>
    </r>
  </si>
  <si>
    <t>USC</t>
  </si>
  <si>
    <t>1.2-</t>
  </si>
  <si>
    <t>D-60</t>
  </si>
  <si>
    <t>SUN-O</t>
  </si>
  <si>
    <t xml:space="preserve">TOTAL </t>
  </si>
  <si>
    <r>
      <t xml:space="preserve">Es necesario rellenar el apartado de </t>
    </r>
    <r>
      <rPr>
        <b/>
        <sz val="10"/>
        <rFont val="Arial"/>
        <family val="2"/>
      </rPr>
      <t>NACIONALIDAD ESPAÑOLA</t>
    </r>
    <r>
      <rPr>
        <sz val="10"/>
        <rFont val="Arial"/>
        <family val="2"/>
      </rPr>
      <t>, con dos valores (sí, en caso de tener la nacionalidad española y no, en caso de no tenerla).Esta información es necesaria para la tramitación de licencia. La dirección postal se rellenara siempre que se quiera recibir información de la FEDO.</t>
    </r>
  </si>
  <si>
    <t>Tanto si han pegado y copiado valores del fichero histórico como si no, debe sobrescribirse o rellenarse el campo TIPO DOC. IDENT. con los valores de la lista desplegable facilitada: NIF, NIE, Pasaporte y Sin DNI (menores).</t>
  </si>
  <si>
    <t>NIF</t>
  </si>
  <si>
    <t>Cada vez que se cambie el valor del campo TIPO DOC. IDENT. al valor NIF, deberá rescribir de nuevo el número del NIF para que se realice de  la comprobación.</t>
  </si>
  <si>
    <t>Campos NACIONALIDAD ESPAÑOLA, DIRECCIÓN CÓDIGO POSTAL MUNICIPIO y PROVINCIA</t>
  </si>
  <si>
    <t>HABELAS HAINAS</t>
  </si>
  <si>
    <t>Zaragoza</t>
  </si>
  <si>
    <t>Guipúzcoa</t>
  </si>
  <si>
    <t>Asturias</t>
  </si>
  <si>
    <t>Ciudad Real</t>
  </si>
  <si>
    <t>Tarragona</t>
  </si>
  <si>
    <t>NAVALCAN-O</t>
  </si>
  <si>
    <t>Toledo</t>
  </si>
  <si>
    <t>NAVALENO-O</t>
  </si>
  <si>
    <t>Soria</t>
  </si>
  <si>
    <t>NiE</t>
  </si>
  <si>
    <t>O-CIUDAD REAL</t>
  </si>
  <si>
    <t>Palencia</t>
  </si>
  <si>
    <t>Huesca</t>
  </si>
  <si>
    <t>Teruel</t>
  </si>
  <si>
    <t>RIOJA-O</t>
  </si>
  <si>
    <t>SEO</t>
  </si>
  <si>
    <t>Granada</t>
  </si>
  <si>
    <t>VÍA DE LA PLATA</t>
  </si>
  <si>
    <t>Cáceres</t>
  </si>
  <si>
    <t>XINOXANO</t>
  </si>
  <si>
    <t xml:space="preserve">     y enviar el fichero a:</t>
  </si>
  <si>
    <t>2.- Realizar el pago a la cuenta de la correspondiente Federación Autonómica o Delegación Territorial en el plazo que marque la misma.</t>
  </si>
  <si>
    <t>4.- Enviar copia del justificante de la transferencia por fax o email (SOLO UNA VÍA) a:</t>
  </si>
  <si>
    <t>secretaria@fedo.org</t>
  </si>
  <si>
    <t>Las Licencias se tramitarán siempre por un Club perteneciente a la F.E.D.O. a través de la Federación Territorial o Delegado F.E.D.O correspondiente, excepto en los que no exista: Asturias, Cantabria, La Rioja y Navarra que se enviaran directamente a la secretaría de la F.E.D.O.</t>
  </si>
  <si>
    <t>NACIONALIDAD ESPAÑOLA</t>
  </si>
  <si>
    <t>Nacionalidad Española</t>
  </si>
  <si>
    <t>Sí</t>
  </si>
  <si>
    <t>No</t>
  </si>
  <si>
    <r>
      <t>DOC. DE IDENTIDAD Nº</t>
    </r>
    <r>
      <rPr>
        <sz val="10"/>
        <color indexed="8"/>
        <rFont val="Arial"/>
        <family val="2"/>
      </rPr>
      <t xml:space="preserve"> (NIF, NIE o nº de pasaporte) debe estar </t>
    </r>
    <r>
      <rPr>
        <b/>
        <sz val="10"/>
        <color indexed="8"/>
        <rFont val="Arial"/>
        <family val="2"/>
      </rPr>
      <t>escrito sin puntos, comas, guiones, barras de división o espacios.</t>
    </r>
  </si>
  <si>
    <r>
      <t xml:space="preserve">En el campo </t>
    </r>
    <r>
      <rPr>
        <b/>
        <sz val="10"/>
        <color indexed="8"/>
        <rFont val="Arial"/>
        <family val="2"/>
      </rPr>
      <t>TIPO DOC. IDENT</t>
    </r>
    <r>
      <rPr>
        <sz val="10"/>
        <color indexed="8"/>
        <rFont val="Arial"/>
        <family val="2"/>
      </rPr>
      <t>. se debe seleccionar el tipo de documento con los valores de la lista desplegable facilitada: NIF, NIE, Pasaporte o Sin DNI (menores).</t>
    </r>
  </si>
  <si>
    <t>GODIH</t>
  </si>
  <si>
    <t xml:space="preserve">1.- Enviar el cuestionario cumplimentado a las correspondientes Federaciones Autonómicas o Delegados Territoriales F.E.D.O., salvo en los clubes que no exista, que se enviarán directamente a la F.E.D.O. </t>
  </si>
  <si>
    <t>&gt;=35</t>
  </si>
  <si>
    <t>&gt;=45</t>
  </si>
  <si>
    <t>&gt;=50</t>
  </si>
  <si>
    <t>AROMON</t>
  </si>
  <si>
    <t>COB</t>
  </si>
  <si>
    <t>MONTSANT</t>
  </si>
  <si>
    <t>ELERUT</t>
  </si>
  <si>
    <t>COTA</t>
  </si>
  <si>
    <t>ATLETISMO ZAMORA</t>
  </si>
  <si>
    <t>H-60</t>
  </si>
  <si>
    <t>DOMICILIO</t>
  </si>
  <si>
    <t>COD. POSTAL</t>
  </si>
  <si>
    <t>MUNICIPIO</t>
  </si>
  <si>
    <t>Campo Nº ENVIÓ FEDER.</t>
  </si>
  <si>
    <t>O-SAN ROQUE</t>
  </si>
  <si>
    <t>NORDESTE-O</t>
  </si>
  <si>
    <t>NEMUS</t>
  </si>
  <si>
    <t>ENTREBALIZAS</t>
  </si>
  <si>
    <t>ALTA RUTA</t>
  </si>
  <si>
    <t>P.D.</t>
  </si>
  <si>
    <t>PROTECCIÓN DE DATOS</t>
  </si>
  <si>
    <r>
      <t xml:space="preserve">Colocar aquí el nº de envío que asignan las Federaciones cuando envían el formulario a la F.E.D.O. (es un número secuencial que agrupa las distintas tandas de envíos de Licencias). Este campo lo rellenan las Federaciones Autonómicas, los Delegados F.E.D.O. Y los clubes que no tienen ni Federación, ni Delegado F.E.D.O. Este número es al que hay que hacer referencia en el concepto de la transferencia cuando se realice el pago (ver apartado </t>
    </r>
    <r>
      <rPr>
        <b/>
        <sz val="10"/>
        <color indexed="8"/>
        <rFont val="Arial"/>
        <family val="2"/>
      </rPr>
      <t>ENVÍO FORMULARIO</t>
    </r>
    <r>
      <rPr>
        <sz val="10"/>
        <color indexed="8"/>
        <rFont val="Arial"/>
        <family val="2"/>
      </rPr>
      <t>).</t>
    </r>
  </si>
  <si>
    <t>&gt;=60</t>
  </si>
  <si>
    <t>CLUB NUEVO 1</t>
  </si>
  <si>
    <t>CLUB NUEVO 2</t>
  </si>
  <si>
    <t>CLUB NUEVO 3</t>
  </si>
  <si>
    <t>CLUB NUEVO 4</t>
  </si>
  <si>
    <t>Castellón</t>
  </si>
  <si>
    <t>Sevilla</t>
  </si>
  <si>
    <t>Madrid</t>
  </si>
  <si>
    <t>ALABARDA-O</t>
  </si>
  <si>
    <t>Alicante</t>
  </si>
  <si>
    <t>León</t>
  </si>
  <si>
    <t>CASTILLA Y LEON</t>
  </si>
  <si>
    <t>Murcia</t>
  </si>
  <si>
    <t>ALIGOTS</t>
  </si>
  <si>
    <t>Girona</t>
  </si>
  <si>
    <t>ALMADRABA</t>
  </si>
  <si>
    <t>Cádiz</t>
  </si>
  <si>
    <t>Almería</t>
  </si>
  <si>
    <t>ALPINO OURENSAN</t>
  </si>
  <si>
    <t>Orense</t>
  </si>
  <si>
    <t>La Coruña</t>
  </si>
  <si>
    <t>Valencia</t>
  </si>
  <si>
    <t>Pontevedra</t>
  </si>
  <si>
    <t>Zamora</t>
  </si>
  <si>
    <t>Salamanca</t>
  </si>
  <si>
    <t>Baleares</t>
  </si>
  <si>
    <t>ISLAS BALEARES</t>
  </si>
  <si>
    <t>AZIMUT</t>
  </si>
  <si>
    <t>Barcelona</t>
  </si>
  <si>
    <t>BOMBEIROS CORUÑA</t>
  </si>
  <si>
    <t>C.E. ELDENSE</t>
  </si>
  <si>
    <t>Guadalajara</t>
  </si>
  <si>
    <t>CDNAVARRA</t>
  </si>
  <si>
    <t>Navarra</t>
  </si>
  <si>
    <t>Valladolid</t>
  </si>
  <si>
    <t>Álava</t>
  </si>
  <si>
    <t>COBI</t>
  </si>
  <si>
    <t>Vizcaya</t>
  </si>
  <si>
    <t>Santa Cruz de Tenerife</t>
  </si>
  <si>
    <t>Badajoz</t>
  </si>
  <si>
    <t>Málaga</t>
  </si>
  <si>
    <t>COMCU</t>
  </si>
  <si>
    <t>Cuenca</t>
  </si>
  <si>
    <t>CON CORDOBA</t>
  </si>
  <si>
    <t>Córdoba</t>
  </si>
  <si>
    <t>Burgos</t>
  </si>
  <si>
    <t>Huelva</t>
  </si>
  <si>
    <t>La Rioja</t>
  </si>
  <si>
    <t>FLUVIAL LUGO</t>
  </si>
  <si>
    <t>Lugo</t>
  </si>
  <si>
    <t>Albacete</t>
  </si>
  <si>
    <t>COMUNIDAD</t>
  </si>
  <si>
    <t>CLUB</t>
  </si>
  <si>
    <t>TIPO</t>
  </si>
  <si>
    <t>CAT.</t>
  </si>
  <si>
    <t>Pasaporte</t>
  </si>
  <si>
    <t>D-Junior O-BM</t>
  </si>
  <si>
    <t>TOTAL LICENCIAS:</t>
  </si>
  <si>
    <t>TIPO DOC. IDENTIDAD</t>
  </si>
  <si>
    <t>ADOL</t>
  </si>
  <si>
    <t>D-E</t>
  </si>
  <si>
    <t>ASTURIAS</t>
  </si>
  <si>
    <t>H-E</t>
  </si>
  <si>
    <t>COMA</t>
  </si>
  <si>
    <t>R</t>
  </si>
  <si>
    <t>D-21A</t>
  </si>
  <si>
    <t>CASTILLA LA MANCHA</t>
  </si>
  <si>
    <t>MONTELLANO</t>
  </si>
  <si>
    <t>CDP-O</t>
  </si>
  <si>
    <t>CODAN EXTREMADURA</t>
  </si>
  <si>
    <t>IMOS</t>
  </si>
  <si>
    <t>Ñ ULTRAFONDO</t>
  </si>
  <si>
    <t>COLMENAR</t>
  </si>
  <si>
    <t>COAraba</t>
  </si>
  <si>
    <t>LOS PINOS</t>
  </si>
  <si>
    <t>ORCA</t>
  </si>
  <si>
    <t>SANT JOAN</t>
  </si>
  <si>
    <t>UEVIC</t>
  </si>
  <si>
    <t>UPV-O</t>
  </si>
  <si>
    <t>D-40</t>
  </si>
  <si>
    <t>EXTREMADURA</t>
  </si>
  <si>
    <t>LOS CALIFAS</t>
  </si>
  <si>
    <t>D-45</t>
  </si>
  <si>
    <t>GALICIA</t>
  </si>
  <si>
    <t>D-50</t>
  </si>
  <si>
    <t>LA RIOJA</t>
  </si>
  <si>
    <t>MADRID</t>
  </si>
  <si>
    <t>FUNDI-O</t>
  </si>
  <si>
    <t>MURCIA</t>
  </si>
  <si>
    <t>POSEIDÓN</t>
  </si>
  <si>
    <t>H-21A</t>
  </si>
  <si>
    <t>NAVARRA</t>
  </si>
  <si>
    <t>SURCO</t>
  </si>
  <si>
    <t>BADALONA-O</t>
  </si>
  <si>
    <t>H-40</t>
  </si>
  <si>
    <t>COC</t>
  </si>
  <si>
    <t>H-45</t>
  </si>
  <si>
    <t>FARRA-O</t>
  </si>
  <si>
    <t>H-50</t>
  </si>
  <si>
    <t>H-55</t>
  </si>
  <si>
    <t>OROS</t>
  </si>
  <si>
    <t>H-Junior O-BM</t>
  </si>
  <si>
    <t>UPC</t>
  </si>
  <si>
    <t>ALHAMA-O</t>
  </si>
  <si>
    <t>D-12</t>
  </si>
  <si>
    <t>ASON</t>
  </si>
  <si>
    <t>D-14</t>
  </si>
  <si>
    <t>D-16</t>
  </si>
  <si>
    <t>CUCO</t>
  </si>
  <si>
    <t>LORCA-O</t>
  </si>
  <si>
    <t>MURCIA-O</t>
  </si>
  <si>
    <t>SENDA</t>
  </si>
  <si>
    <t>TOTANA-O</t>
  </si>
  <si>
    <t>YECLA</t>
  </si>
  <si>
    <t>CALASPARRA-O</t>
  </si>
  <si>
    <t>H-12</t>
  </si>
  <si>
    <t>H-14</t>
  </si>
  <si>
    <t>ADCON</t>
  </si>
  <si>
    <t>H-16</t>
  </si>
  <si>
    <t>ALCOI</t>
  </si>
  <si>
    <t>COLIVENC</t>
  </si>
  <si>
    <t>CORRECAMINOS</t>
  </si>
  <si>
    <t>VALENCIA-O</t>
  </si>
  <si>
    <t>VILLENA-O</t>
  </si>
  <si>
    <t>UNIVERSIDAD ALICANTE</t>
  </si>
  <si>
    <t>APA LICEO</t>
  </si>
  <si>
    <t>ARTABROS</t>
  </si>
  <si>
    <t>GALICIA CARANZA</t>
  </si>
  <si>
    <t>Fórmula</t>
  </si>
  <si>
    <t>UNIVERSIDAD DE VIGO</t>
  </si>
  <si>
    <t>GALLAECIA RAID</t>
  </si>
  <si>
    <t>MANZANARES-O</t>
  </si>
  <si>
    <t>TOLEDO-O</t>
  </si>
  <si>
    <t>ADYRON</t>
  </si>
  <si>
    <t>BOM</t>
  </si>
  <si>
    <t>GOCAN</t>
  </si>
  <si>
    <t>MONTE EL PARDO</t>
  </si>
  <si>
    <t>RUMBO-MADRID SANSE</t>
  </si>
  <si>
    <t>SOTOBOSQUE</t>
  </si>
  <si>
    <t>LOS ANGELES</t>
  </si>
  <si>
    <t>MERIDIANO RAID</t>
  </si>
  <si>
    <t>IBÓN</t>
  </si>
  <si>
    <t>PEÑA GUARA</t>
  </si>
  <si>
    <t>PILOÑA DEPORTE</t>
  </si>
  <si>
    <t>COM</t>
  </si>
  <si>
    <t>COCAN</t>
  </si>
  <si>
    <t>AVENTUR</t>
  </si>
  <si>
    <t>CORZO</t>
  </si>
  <si>
    <t>COV</t>
  </si>
  <si>
    <t>TJALVE</t>
  </si>
  <si>
    <t>CRON</t>
  </si>
  <si>
    <t>IMPORTE</t>
  </si>
  <si>
    <t>RI</t>
  </si>
  <si>
    <t>H/D-SeniorA</t>
  </si>
  <si>
    <t>Total importe</t>
  </si>
  <si>
    <t>CATALUNYA</t>
  </si>
  <si>
    <t xml:space="preserve">VELETA </t>
  </si>
  <si>
    <t>Cod Club</t>
  </si>
  <si>
    <t>Raid Internacional</t>
  </si>
  <si>
    <t>A--&gt;RI</t>
  </si>
  <si>
    <t>B--&gt;RI</t>
  </si>
  <si>
    <t>C--&gt;RI</t>
  </si>
  <si>
    <t>R--&gt;RI</t>
  </si>
  <si>
    <t>FEDERACIÓN</t>
  </si>
  <si>
    <t>ANDALUCÍA</t>
  </si>
  <si>
    <t>ARAGÓN</t>
  </si>
  <si>
    <t>n/a</t>
  </si>
  <si>
    <r>
      <t xml:space="preserve">El campo </t>
    </r>
    <r>
      <rPr>
        <b/>
        <sz val="10"/>
        <color indexed="8"/>
        <rFont val="Arial"/>
        <family val="2"/>
      </rPr>
      <t>TIPO</t>
    </r>
    <r>
      <rPr>
        <sz val="10"/>
        <color indexed="8"/>
        <rFont val="Arial"/>
        <family val="2"/>
      </rPr>
      <t xml:space="preserve"> indica la Licencia seleccionada y por tanto la cuota a pagar. Una vez rellenado este campo aparecen en la siguiente columna </t>
    </r>
    <r>
      <rPr>
        <b/>
        <sz val="10"/>
        <color indexed="8"/>
        <rFont val="Arial"/>
        <family val="2"/>
      </rPr>
      <t>CAT</t>
    </r>
    <r>
      <rPr>
        <sz val="10"/>
        <color indexed="8"/>
        <rFont val="Arial"/>
        <family val="2"/>
      </rPr>
      <t xml:space="preserve"> las categorías englobadas en dicha Licencia. Si el campo </t>
    </r>
    <r>
      <rPr>
        <b/>
        <sz val="10"/>
        <color indexed="8"/>
        <rFont val="Arial"/>
        <family val="2"/>
      </rPr>
      <t>TIPO</t>
    </r>
    <r>
      <rPr>
        <sz val="10"/>
        <color indexed="8"/>
        <rFont val="Arial"/>
        <family val="2"/>
      </rPr>
      <t xml:space="preserve"> está vacío, el campo </t>
    </r>
    <r>
      <rPr>
        <b/>
        <sz val="10"/>
        <color indexed="8"/>
        <rFont val="Arial"/>
        <family val="2"/>
      </rPr>
      <t>CAT</t>
    </r>
    <r>
      <rPr>
        <sz val="10"/>
        <color indexed="8"/>
        <rFont val="Arial"/>
        <family val="2"/>
      </rPr>
      <t xml:space="preserve"> lo estará también. El importe de la cuota (campo en gris </t>
    </r>
    <r>
      <rPr>
        <b/>
        <sz val="10"/>
        <color indexed="8"/>
        <rFont val="Arial"/>
        <family val="2"/>
      </rPr>
      <t>IMPORTE</t>
    </r>
    <r>
      <rPr>
        <sz val="10"/>
        <color indexed="8"/>
        <rFont val="Arial"/>
        <family val="2"/>
      </rPr>
      <t>) se rellena automáticamente según los valores mostrados en las tablas a continuación:</t>
    </r>
  </si>
  <si>
    <t>D-18A</t>
  </si>
  <si>
    <t>D-20A</t>
  </si>
  <si>
    <t>D-21B</t>
  </si>
  <si>
    <t>D-35B</t>
  </si>
  <si>
    <t>D-35A</t>
  </si>
  <si>
    <t>D-SeniorA O-BM</t>
  </si>
  <si>
    <t xml:space="preserve">H-SeniorA O-BM </t>
  </si>
  <si>
    <t>H-21B</t>
  </si>
  <si>
    <t>H-35B</t>
  </si>
  <si>
    <t>H-35A</t>
  </si>
  <si>
    <t>D-18/20B</t>
  </si>
  <si>
    <t>H-18A</t>
  </si>
  <si>
    <t>H-20A</t>
  </si>
  <si>
    <t>H-18/20B</t>
  </si>
  <si>
    <r>
      <t xml:space="preserve">El campo FECHA NACIMIENTO debe introducirse con el siguiente formato DD/MM/AA. Este campo controla que la categoría seleccionada sea coherente con la fecha de nacimiento. En caso de que de un </t>
    </r>
    <r>
      <rPr>
        <b/>
        <sz val="10"/>
        <color indexed="8"/>
        <rFont val="Arial"/>
        <family val="2"/>
      </rPr>
      <t>mensaje de error</t>
    </r>
    <r>
      <rPr>
        <sz val="10"/>
        <color indexed="8"/>
        <rFont val="Arial"/>
        <family val="2"/>
      </rPr>
      <t xml:space="preserve">, si la fecha fuese correcta, deberá seleccionar una categoría acorde a la fecha Y </t>
    </r>
    <r>
      <rPr>
        <b/>
        <sz val="10"/>
        <rFont val="Arial"/>
        <family val="2"/>
      </rPr>
      <t>RESCRIBIR DE NUEVO LA FECHA</t>
    </r>
    <r>
      <rPr>
        <b/>
        <sz val="10"/>
        <color indexed="8"/>
        <rFont val="Arial"/>
        <family val="2"/>
      </rPr>
      <t xml:space="preserve"> PARA QUE SE REALICE DE NUEVO LA COMPROBACION.</t>
    </r>
  </si>
  <si>
    <t>Paso de Tipo A a Raid Internacional</t>
  </si>
  <si>
    <t>Paso de Tipo B a Raid Internacional</t>
  </si>
  <si>
    <t>Paso de Tipo C a Raid Internacional</t>
  </si>
  <si>
    <t>Paso de Tipo R a Raid Internacional</t>
  </si>
  <si>
    <t>D-SeniorB O-BM</t>
  </si>
  <si>
    <t>H-SeniorB O-BM</t>
  </si>
  <si>
    <t>pie</t>
  </si>
  <si>
    <t>O_BM</t>
  </si>
  <si>
    <t>H/D-E</t>
  </si>
  <si>
    <t>&gt; 21 años</t>
  </si>
  <si>
    <t>&lt;=20 años</t>
  </si>
  <si>
    <t>Nº</t>
  </si>
  <si>
    <t>NOMBRE</t>
  </si>
  <si>
    <t>APELLIDO 1</t>
  </si>
  <si>
    <t>APELLIDO 2</t>
  </si>
  <si>
    <t>SEXO</t>
  </si>
  <si>
    <t>TIPO DOC. IDENT.</t>
  </si>
  <si>
    <t>DOC. Nº IDENTIDAD Nº</t>
  </si>
  <si>
    <t>TELÉFONO 1</t>
  </si>
  <si>
    <t>TELÉFONO 2</t>
  </si>
  <si>
    <t>SPORTIDENT</t>
  </si>
  <si>
    <t>E-MAIL</t>
  </si>
  <si>
    <t>PROVINCIA</t>
  </si>
  <si>
    <t>Número total</t>
  </si>
  <si>
    <t>Licencias</t>
  </si>
  <si>
    <t>A--&gt;R</t>
  </si>
  <si>
    <t>B--&gt;R</t>
  </si>
  <si>
    <t>C--&gt;R</t>
  </si>
  <si>
    <t>F. Inicio</t>
  </si>
  <si>
    <t>F.Fin</t>
  </si>
  <si>
    <t>&lt;=20</t>
  </si>
  <si>
    <t>&lt;=12</t>
  </si>
  <si>
    <t>&lt;=14</t>
  </si>
  <si>
    <t>&lt;=16</t>
  </si>
  <si>
    <t>&lt;=18</t>
  </si>
  <si>
    <t>&gt;=21</t>
  </si>
  <si>
    <t>&gt;=40</t>
  </si>
  <si>
    <t>no edad</t>
  </si>
  <si>
    <t>&gt;=55</t>
  </si>
  <si>
    <t>D-55</t>
  </si>
  <si>
    <t>Posible ascenso Elite &amp; 21A</t>
  </si>
  <si>
    <t>CANARIAS</t>
  </si>
  <si>
    <t>AGACO</t>
  </si>
  <si>
    <t>EUSKADI</t>
  </si>
  <si>
    <t>FECHA NACIMIENTO</t>
  </si>
  <si>
    <t>IMPERDIBLE BUFF</t>
  </si>
  <si>
    <t>YUMAR RAID</t>
  </si>
  <si>
    <t>Campo CLUB</t>
  </si>
  <si>
    <t>OBSERVACIONES</t>
  </si>
  <si>
    <r>
      <t xml:space="preserve">En el campo </t>
    </r>
    <r>
      <rPr>
        <b/>
        <sz val="10"/>
        <color indexed="8"/>
        <rFont val="Arial"/>
        <family val="2"/>
      </rPr>
      <t>CLUB</t>
    </r>
    <r>
      <rPr>
        <sz val="10"/>
        <color indexed="8"/>
        <rFont val="Arial"/>
        <family val="2"/>
      </rPr>
      <t xml:space="preserve"> debe seleccionarse el nombre del club. En caso de un club de nueva creación debe seleccionarse CLUB NUEVO y escribir el nombre del club en observaciones. No se tramitaran licencias hasta que se pague la cuota del club.</t>
    </r>
  </si>
  <si>
    <t>H-SeniorA O-BM</t>
  </si>
  <si>
    <t>COD. CLUB</t>
  </si>
  <si>
    <t>2.-</t>
  </si>
  <si>
    <t>ENVÍO DEL FORMULARIO</t>
  </si>
  <si>
    <t>Una vez cumplimentado el cuestionario el procedimiento es el siguiente:</t>
  </si>
  <si>
    <t>tesoreria@fedo.org</t>
  </si>
  <si>
    <t xml:space="preserve">CAJA MADRID, CCC: 2038 2477 8260 0023 3228 </t>
  </si>
  <si>
    <t>Por email</t>
  </si>
  <si>
    <t>1.- CUMPLIMENTACIÓN DEL FORMULARIO</t>
  </si>
  <si>
    <t>1.1-</t>
  </si>
  <si>
    <t>General</t>
  </si>
  <si>
    <t xml:space="preserve">Todos los campos tienen una pequeña ayuda que se muestra al colocarse sobre la celda de la primera fila. </t>
  </si>
  <si>
    <t>Campos TIPO DOC. IDENT. y DOC. DE IDENTIDAD Nº</t>
  </si>
  <si>
    <t>Campos TIPO y CATEGORÍA (CAT.)</t>
  </si>
  <si>
    <t>Tipo</t>
  </si>
  <si>
    <t>Cuota</t>
  </si>
  <si>
    <t>Raid</t>
  </si>
  <si>
    <t>Paso de Tipo A a Raid</t>
  </si>
  <si>
    <t>Paso de Tipo B a Raid</t>
  </si>
  <si>
    <t>Paso de Tipo C a Raid</t>
  </si>
  <si>
    <t>Campo FECHA NACIMIENTO</t>
  </si>
  <si>
    <t>HOJA RESUMEN</t>
  </si>
  <si>
    <t>Categorías</t>
  </si>
  <si>
    <t>Nº ENVÍO FEDER.</t>
  </si>
  <si>
    <r>
      <t xml:space="preserve">Concepto: </t>
    </r>
    <r>
      <rPr>
        <i/>
        <sz val="10"/>
        <color indexed="8"/>
        <rFont val="Arial"/>
        <family val="2"/>
      </rPr>
      <t xml:space="preserve">Licencias NOMBRE FED. O CLUB - </t>
    </r>
    <r>
      <rPr>
        <i/>
        <sz val="10"/>
        <color indexed="10"/>
        <rFont val="Arial"/>
        <family val="2"/>
      </rPr>
      <t>Nº de envío</t>
    </r>
  </si>
  <si>
    <t>Campos NOMBRE, APELLIDO 1 y APELLIDO 2</t>
  </si>
  <si>
    <t>F. Final
Categoría</t>
  </si>
  <si>
    <t>F. Inicial
Categoría</t>
  </si>
  <si>
    <t>(no tocar)</t>
  </si>
  <si>
    <t>Comprob. Fecha Nac. &amp; Cat.</t>
  </si>
  <si>
    <t>COM. VALENCIANA</t>
  </si>
  <si>
    <t>AVENTURA-T</t>
  </si>
  <si>
    <t>CCVALENCIA</t>
  </si>
  <si>
    <t>COHU</t>
  </si>
  <si>
    <t>LA BRÚJULA</t>
  </si>
  <si>
    <t>MAGERIT</t>
  </si>
  <si>
    <t>RAID CALAMOCHA</t>
  </si>
  <si>
    <t xml:space="preserve">R--&gt;RI </t>
  </si>
  <si>
    <t>C.O.GUADALAJARA</t>
  </si>
  <si>
    <t>E D ALCON</t>
  </si>
  <si>
    <t>MALVARICHE-O</t>
  </si>
  <si>
    <t>O-ADEMA</t>
  </si>
  <si>
    <t>ORIENTIJOTE</t>
  </si>
  <si>
    <t>PORTIXOL-O</t>
  </si>
  <si>
    <t>TREVINCA</t>
  </si>
  <si>
    <t>UVALENCIA</t>
  </si>
  <si>
    <t>Comunidad</t>
  </si>
  <si>
    <t>Nº Envio</t>
  </si>
  <si>
    <t>MONTAÑA FERROL</t>
  </si>
  <si>
    <t>SENDERO ACTIVO</t>
  </si>
  <si>
    <t>WAKHÁN</t>
  </si>
  <si>
    <t>Las Palmas de Gran Canaria</t>
  </si>
  <si>
    <t>INFORMACIÓN PARA SOLICITUD</t>
  </si>
  <si>
    <t>Raid</t>
  </si>
  <si>
    <t>Raid Internacional</t>
  </si>
  <si>
    <t xml:space="preserve">Los solicitantes de licencia deportiva declaran conocer la existencia de un fichero de la Federación Española de Orientación, ubicado en su sede social C/ Alemania 30 entlo. dcha. 03003 Alicante, con sus datos de carácter personal y consienten en su tratamiento. Estos datos han sido recogidos por  la F.E.D.O., destinataria de la información, para poder tramitar sus licencias federativas y todo lo que ello implica: tramitación del seguro deportivo, publicación de los datos a efectos de competición (inscripciones, resultados, ...) tanto en el lugar de la competición como en la pagina web, e informar a los federados de actividades relacionadas con la orientación, así como de cualquier dato que pudiera afectar a la práctica de cualquiera de las modalidades deportivas que recogen los estatutos de la F.E.D.O. </t>
  </si>
  <si>
    <t xml:space="preserve">De acuerdo con la Ley orgánica 15/1999 de 13 de diciembre de Protección de datos de carácter personal, los federados declaran conocer los derechos que les asisten de acceso, oposición, rectificación y cancelación de los datos de los ficheros de la F.E.D.O.en la siguiente dirección: C/ Alemania 30 entlo. dcha. 03003 Alicante. Asimismo se obligan a comunicar a la F.E.D.O. cualquier variación o modificación que pudieran sufrir esos datos.  </t>
  </si>
  <si>
    <t>H</t>
  </si>
  <si>
    <t>M</t>
  </si>
  <si>
    <t>ID CLUB</t>
  </si>
  <si>
    <t>A mano; Excel para Mac no va bien.</t>
  </si>
  <si>
    <r>
      <t xml:space="preserve">Las Licencias </t>
    </r>
    <r>
      <rPr>
        <b/>
        <sz val="10"/>
        <color indexed="8"/>
        <rFont val="Arial"/>
        <family val="2"/>
      </rPr>
      <t>NO se consideran tramitadas</t>
    </r>
    <r>
      <rPr>
        <sz val="10"/>
        <color indexed="8"/>
        <rFont val="Arial"/>
        <family val="2"/>
      </rPr>
      <t xml:space="preserve"> hasta no tener constancia del pago. Para poder participar en una carrera con licencia de temporada, es necesario que el ingreso llegue a</t>
    </r>
    <r>
      <rPr>
        <b/>
        <sz val="10"/>
        <color indexed="8"/>
        <rFont val="Arial"/>
        <family val="2"/>
      </rPr>
      <t xml:space="preserve"> la cuenta de la Federación 3 días antes del cierre de inscripciones de dicha carrera. </t>
    </r>
    <r>
      <rPr>
        <sz val="10"/>
        <color indexed="8"/>
        <rFont val="Arial"/>
        <family val="2"/>
      </rPr>
      <t>Aquellos corredores que no dispongan de licencia de temporada y quieran participar en categorías oficiales de Liga Española, deberán solicitar  licencia de prueba, al club organizador de la competición.</t>
    </r>
  </si>
  <si>
    <r>
      <t xml:space="preserve">Por fax: </t>
    </r>
    <r>
      <rPr>
        <sz val="10"/>
        <color indexed="8"/>
        <rFont val="Arial"/>
        <family val="2"/>
      </rPr>
      <t>965134079</t>
    </r>
  </si>
  <si>
    <t>Sin NIF</t>
  </si>
  <si>
    <t xml:space="preserve">SOLICITUD  DE LICENCIAS </t>
  </si>
  <si>
    <t>=DESREF($T$121;BUSCARV($M8;$S$185:$U$198;2;FALSO);0;BUSCARV($M8;$S$185:$U$198;3;FALSO)-BUSCARV($M8;$S$185:$U$198;2;FALSO)+1;1)</t>
  </si>
  <si>
    <t>A1</t>
  </si>
  <si>
    <t>A2</t>
  </si>
  <si>
    <t>B1</t>
  </si>
  <si>
    <t>B2</t>
  </si>
  <si>
    <t>C1</t>
  </si>
  <si>
    <t>C2</t>
  </si>
  <si>
    <t>D-Juvenil O-BM</t>
  </si>
  <si>
    <t>H-Juvenil O-BM</t>
  </si>
  <si>
    <t>H-VetA O-BM</t>
  </si>
  <si>
    <t>H-VetB O-BM</t>
  </si>
  <si>
    <t>D-VetA O-BM</t>
  </si>
  <si>
    <t>D-VetB O-BM</t>
  </si>
  <si>
    <t>CUADRO RESUMEN ECONÓMICO 2012</t>
  </si>
  <si>
    <t>DE TEMPORADA 2012</t>
  </si>
  <si>
    <t>DE LICENCIAS DE TEMPORADA 2012</t>
  </si>
  <si>
    <t xml:space="preserve">Se puede utilizar el fichero de Licencias de la Temporada 2011 para que si lo desea COPIE y PEGUE los campos que van desde NOMBRE hasta EMAIL. Es necesario, pegar solo los valores de los campos (usar "botón dcho del ratón - Pegado especial - Valores") para conservar el formato de las celdas sin machacarlo.
</t>
  </si>
  <si>
    <t>Los campos NOMBRE, APELLIDO 1, SEXO, TELEFONO 1, PROVINCIA, COMUNIDAD, CLUB, TIPO, CATEGORÍA y FECHA NACIMIENTO   tienen que rellenarse obligatoriamente. El APELLIDO 2 tiene que rellenarse siempre que sea posible. Hay que introducir los datos en minúsculas y  con acentos. Tal y como se escriban serán guardados.</t>
  </si>
  <si>
    <t>CUOTAS LICENCIAS TEMPORADA 2012</t>
  </si>
  <si>
    <r>
      <t>Categorías cerradas: el acceso a H-E, D-E</t>
    </r>
    <r>
      <rPr>
        <b/>
        <sz val="10"/>
        <rFont val="Arial"/>
        <family val="2"/>
      </rPr>
      <t xml:space="preserve"> </t>
    </r>
    <r>
      <rPr>
        <sz val="10"/>
        <rFont val="Arial"/>
        <family val="2"/>
      </rPr>
      <t>y H-21A</t>
    </r>
    <r>
      <rPr>
        <b/>
        <sz val="10"/>
        <rFont val="Arial"/>
        <family val="2"/>
      </rPr>
      <t xml:space="preserve"> SOLO ES POSIBLE</t>
    </r>
    <r>
      <rPr>
        <sz val="10"/>
        <rFont val="Arial"/>
        <family val="2"/>
      </rPr>
      <t xml:space="preserve"> si se ha adquirido el derecho la/s temporada/s 2010 y 2011. El listado de corredores con derecho a correr en dichas categorías,se proporciona al principio de la temporada 2012. Aquellos corredores que no aparezcan el listado y quieran correr en dichas categorías deberán solicitar autorización, de forma justificada, a Juan Pedro Valente  (jpvalente@fi.upm.es) con cc: al Director Técnico (dirtec@fedo.org) y a Secretaría (secretaria@fedo.org).</t>
    </r>
  </si>
  <si>
    <r>
      <t xml:space="preserve">Esta hoja muestra el número de Licencias dados de alta así como el Importe Total de las cuotas a pagar por Clubes (en el caso de no existir Federación Autonómica o Delegado F.E.D.O.) y Federaciones. La hoja SOLO recoge los datos de la hoja anterior: </t>
    </r>
    <r>
      <rPr>
        <sz val="10"/>
        <color indexed="56"/>
        <rFont val="Arial"/>
        <family val="2"/>
      </rPr>
      <t>"Licencias 2012".</t>
    </r>
  </si>
  <si>
    <r>
      <t xml:space="preserve">3.- Las Federaciones Autonómicas, los Delegados Territoriales y Clubes sin Federación, ni Delegación Territorial deberán realizar el pago, </t>
    </r>
    <r>
      <rPr>
        <b/>
        <sz val="10"/>
        <color indexed="8"/>
        <rFont val="Arial"/>
        <family val="2"/>
      </rPr>
      <t>después del 1 de enero 2012</t>
    </r>
    <r>
      <rPr>
        <sz val="10"/>
        <color indexed="8"/>
        <rFont val="Arial"/>
        <family val="2"/>
      </rPr>
      <t xml:space="preserve"> a la cuenta de la F.E.D.O.:</t>
    </r>
  </si>
  <si>
    <t>5.- UNA VEZ COMPROBADOS LOS DATOS Y EL INGRESO, SE REMITIRÁ EL NÚMERO DE LICENCIA PARA TODA LA TEMPORADA 2012.</t>
  </si>
  <si>
    <t>FORMULARIO: LICENCIAS 2012</t>
  </si>
  <si>
    <t>H/D-SeniorB, H/D Vet A (&gt;=40 años), H/D Vet B (&gt;=50 años)</t>
  </si>
  <si>
    <t>Raid (válida para pruebas de Ski-O)</t>
  </si>
  <si>
    <t>Raid Internacional (válida para pruebas de Ski-O)</t>
  </si>
  <si>
    <t>H/D-Junior(&lt;=20 años), H/D-Juvenil (&lt;=18 años)</t>
  </si>
  <si>
    <t>AD JARNACHAS</t>
  </si>
  <si>
    <t>CASTROPOL-O</t>
  </si>
  <si>
    <t>CM MULA</t>
  </si>
  <si>
    <t>CmG</t>
  </si>
  <si>
    <t>GO-XTREM</t>
  </si>
  <si>
    <t>LA NUCÍA</t>
  </si>
  <si>
    <t>NORTE-SUR</t>
  </si>
  <si>
    <t>ORIENTAGETAFE</t>
  </si>
  <si>
    <t>PIKOTRON</t>
  </si>
  <si>
    <t>RAIDERMANIA</t>
  </si>
  <si>
    <t>T TRÁGAME</t>
  </si>
  <si>
    <t>VILLACARRILLO</t>
  </si>
  <si>
    <t>Jaén</t>
  </si>
  <si>
    <t>CLUB NUEVO 6</t>
  </si>
  <si>
    <t xml:space="preserve">Las licencias tipo R y RI permiten participar en las modalidades de esquí-O, O-pie y O-BM. </t>
  </si>
  <si>
    <t xml:space="preserve">La licencia de O-pie permite participar en O-BM. </t>
  </si>
  <si>
    <t xml:space="preserve">La licencia de O-BM permite solo la participación en dicha especialidad. </t>
  </si>
  <si>
    <t>Los corredores menores de 20 años pagaran licencia de tipo C aunque se inscriban en categorías superiores.</t>
  </si>
  <si>
    <t xml:space="preserve">A1/A2--&gt;R </t>
  </si>
  <si>
    <t xml:space="preserve">B1/B2--&gt;R </t>
  </si>
  <si>
    <t xml:space="preserve">C1/C2--&gt;R </t>
  </si>
  <si>
    <t>A1/A2--&gt;RI</t>
  </si>
  <si>
    <t xml:space="preserve">B1/B2--&gt;RI </t>
  </si>
  <si>
    <t xml:space="preserve">C1/C2--&gt;RI </t>
  </si>
  <si>
    <t>Para las pruebas de Ski será necesario tener licencia de tipo R o RI, o bien se tramitará licencia de prueba de tipo PI.</t>
  </si>
  <si>
    <r>
      <t xml:space="preserve">Los campos que van desde </t>
    </r>
    <r>
      <rPr>
        <b/>
        <sz val="10"/>
        <color indexed="8"/>
        <rFont val="Arial"/>
        <family val="2"/>
      </rPr>
      <t>TIPO</t>
    </r>
    <r>
      <rPr>
        <sz val="10"/>
        <color indexed="8"/>
        <rFont val="Arial"/>
        <family val="2"/>
      </rPr>
      <t xml:space="preserve"> hasta </t>
    </r>
    <r>
      <rPr>
        <b/>
        <sz val="10"/>
        <color indexed="8"/>
        <rFont val="Arial"/>
        <family val="2"/>
      </rPr>
      <t>IMPORTE</t>
    </r>
    <r>
      <rPr>
        <sz val="10"/>
        <color indexed="8"/>
        <rFont val="Arial"/>
        <family val="2"/>
      </rPr>
      <t xml:space="preserve"> no se deben pegar.</t>
    </r>
    <r>
      <rPr>
        <b/>
        <sz val="10"/>
        <color indexed="8"/>
        <rFont val="Arial"/>
        <family val="2"/>
      </rPr>
      <t xml:space="preserve"> Se deben introducir seleccionando los valores de las listas despegables facilitadas, ya que en esta temporada ha cambiado la denominación de los tipos de licencia: </t>
    </r>
  </si>
  <si>
    <t>A2, B2 y C2 solo para O-BM.</t>
  </si>
  <si>
    <t>A1, B1 y C1 para orientación a pie y O-BM.</t>
  </si>
  <si>
    <t>ZAMORA-O</t>
  </si>
  <si>
    <t>FARO</t>
  </si>
  <si>
    <t>FEDOCV</t>
  </si>
  <si>
    <t>FADO</t>
  </si>
  <si>
    <t>FEMADO</t>
  </si>
  <si>
    <t>FORM</t>
  </si>
  <si>
    <t>FCOC</t>
  </si>
  <si>
    <t>FOCYL</t>
  </si>
  <si>
    <t>FECAMADO</t>
  </si>
  <si>
    <t>FEDO EUSKADI</t>
  </si>
  <si>
    <t>FEDO CANARIAS</t>
  </si>
  <si>
    <t>FEXO</t>
  </si>
  <si>
    <t>FBO</t>
  </si>
  <si>
    <t>Paso a RAID y RAID INTERNACIONAL: aquellos federados que ya posean licencia del tipo A, B o C y deseen licencia tipo R tienen que abonar las siguientes cuotas:</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</si>
</sst>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Red]#,##0\ &quot;€&quot;"/>
    <numFmt numFmtId="181" formatCode="d\-m\-yy;@"/>
    <numFmt numFmtId="182" formatCode="0.0"/>
    <numFmt numFmtId="183" formatCode="#,##0\ &quot;€&quot;"/>
    <numFmt numFmtId="184" formatCode="mmm\-yyyy"/>
    <numFmt numFmtId="185" formatCode="[$-C0A]dddd\,\ dd&quot; de &quot;mmmm&quot; de &quot;yyyy"/>
    <numFmt numFmtId="186" formatCode="0.0000"/>
    <numFmt numFmtId="187" formatCode="0.000"/>
    <numFmt numFmtId="188" formatCode="0.00000"/>
    <numFmt numFmtId="189" formatCode="0.000000"/>
    <numFmt numFmtId="190" formatCode="0.0000000"/>
    <numFmt numFmtId="191" formatCode="0.00000000"/>
    <numFmt numFmtId="192" formatCode="00"/>
    <numFmt numFmtId="193" formatCode="000"/>
    <numFmt numFmtId="194" formatCode="00000"/>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d\-m"/>
    <numFmt numFmtId="200" formatCode="d\-m\-yy"/>
    <numFmt numFmtId="201" formatCode="#,##0.00\ &quot;€&quot;;[Red]#,##0.00\ &quot;€&quot;"/>
    <numFmt numFmtId="202" formatCode="#,##0&quot;€&quot;"/>
  </numFmts>
  <fonts count="86">
    <font>
      <sz val="9"/>
      <name val="Arial"/>
      <family val="0"/>
    </font>
    <font>
      <sz val="10"/>
      <name val="Arial"/>
      <family val="2"/>
    </font>
    <font>
      <b/>
      <sz val="8"/>
      <name val="Arial"/>
      <family val="2"/>
    </font>
    <font>
      <sz val="8"/>
      <name val="Arial"/>
      <family val="2"/>
    </font>
    <font>
      <b/>
      <sz val="8"/>
      <color indexed="8"/>
      <name val="Arial"/>
      <family val="2"/>
    </font>
    <font>
      <sz val="10"/>
      <color indexed="8"/>
      <name val="Arial"/>
      <family val="2"/>
    </font>
    <font>
      <u val="single"/>
      <sz val="10"/>
      <color indexed="12"/>
      <name val="Arial"/>
      <family val="2"/>
    </font>
    <font>
      <b/>
      <sz val="9"/>
      <name val="Arial"/>
      <family val="2"/>
    </font>
    <font>
      <b/>
      <sz val="10"/>
      <name val="Arial"/>
      <family val="2"/>
    </font>
    <font>
      <sz val="9"/>
      <color indexed="23"/>
      <name val="Arial"/>
      <family val="2"/>
    </font>
    <font>
      <sz val="11"/>
      <color indexed="10"/>
      <name val="Arial"/>
      <family val="2"/>
    </font>
    <font>
      <sz val="11"/>
      <name val="Arial"/>
      <family val="2"/>
    </font>
    <font>
      <b/>
      <sz val="11"/>
      <name val="Arial"/>
      <family val="2"/>
    </font>
    <font>
      <b/>
      <sz val="14"/>
      <color indexed="56"/>
      <name val="Arial"/>
      <family val="2"/>
    </font>
    <font>
      <i/>
      <sz val="10"/>
      <color indexed="8"/>
      <name val="Arial"/>
      <family val="2"/>
    </font>
    <font>
      <b/>
      <sz val="10"/>
      <color indexed="8"/>
      <name val="Arial"/>
      <family val="2"/>
    </font>
    <font>
      <b/>
      <sz val="10"/>
      <color indexed="56"/>
      <name val="Arial"/>
      <family val="2"/>
    </font>
    <font>
      <b/>
      <u val="single"/>
      <sz val="10"/>
      <color indexed="56"/>
      <name val="Arial"/>
      <family val="2"/>
    </font>
    <font>
      <u val="single"/>
      <sz val="10"/>
      <color indexed="56"/>
      <name val="Arial"/>
      <family val="2"/>
    </font>
    <font>
      <sz val="10"/>
      <color indexed="56"/>
      <name val="Arial"/>
      <family val="2"/>
    </font>
    <font>
      <b/>
      <sz val="12"/>
      <color indexed="56"/>
      <name val="Arial"/>
      <family val="2"/>
    </font>
    <font>
      <i/>
      <sz val="10"/>
      <color indexed="10"/>
      <name val="Arial"/>
      <family val="2"/>
    </font>
    <font>
      <sz val="9"/>
      <color indexed="8"/>
      <name val="Arial"/>
      <family val="2"/>
    </font>
    <font>
      <sz val="9"/>
      <color indexed="10"/>
      <name val="Arial"/>
      <family val="2"/>
    </font>
    <font>
      <sz val="9"/>
      <color indexed="12"/>
      <name val="Arial"/>
      <family val="2"/>
    </font>
    <font>
      <sz val="8"/>
      <name val="Tahoma"/>
      <family val="2"/>
    </font>
    <font>
      <b/>
      <sz val="8"/>
      <name val="Tahoma"/>
      <family val="2"/>
    </font>
    <font>
      <b/>
      <sz val="8"/>
      <color indexed="10"/>
      <name val="Arial"/>
      <family val="2"/>
    </font>
    <font>
      <u val="single"/>
      <sz val="9"/>
      <color indexed="36"/>
      <name val="Arial"/>
      <family val="2"/>
    </font>
    <font>
      <u val="single"/>
      <sz val="9"/>
      <name val="Arial"/>
      <family val="2"/>
    </font>
    <font>
      <sz val="10"/>
      <color indexed="18"/>
      <name val="Arial"/>
      <family val="2"/>
    </font>
    <font>
      <sz val="10"/>
      <color indexed="10"/>
      <name val="Arial"/>
      <family val="2"/>
    </font>
    <font>
      <strike/>
      <sz val="10"/>
      <color indexed="8"/>
      <name val="Arial"/>
      <family val="2"/>
    </font>
    <font>
      <b/>
      <sz val="10"/>
      <color indexed="57"/>
      <name val="Arial"/>
      <family val="2"/>
    </font>
    <font>
      <sz val="9"/>
      <color indexed="15"/>
      <name val="Arial"/>
      <family val="2"/>
    </font>
    <font>
      <b/>
      <sz val="10"/>
      <color indexed="15"/>
      <name val="Arial"/>
      <family val="2"/>
    </font>
    <font>
      <b/>
      <sz val="9"/>
      <color indexed="15"/>
      <name val="Arial"/>
      <family val="2"/>
    </font>
    <font>
      <b/>
      <sz val="8"/>
      <color indexed="9"/>
      <name val="Arial"/>
      <family val="2"/>
    </font>
    <font>
      <b/>
      <sz val="10"/>
      <color indexed="9"/>
      <name val="Arial"/>
      <family val="2"/>
    </font>
    <font>
      <b/>
      <sz val="12"/>
      <name val="Arial"/>
      <family val="2"/>
    </font>
    <font>
      <b/>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4"/>
      <color indexed="11"/>
      <name val="Arial"/>
      <family val="2"/>
    </font>
    <font>
      <b/>
      <sz val="8"/>
      <color indexed="62"/>
      <name val="Arial"/>
      <family val="2"/>
    </font>
    <font>
      <b/>
      <sz val="12"/>
      <color indexed="8"/>
      <name val="Arial"/>
      <family val="2"/>
    </font>
    <font>
      <b/>
      <sz val="10"/>
      <color indexed="11"/>
      <name val="Arial"/>
      <family val="2"/>
    </font>
    <font>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rgb="FF92D050"/>
      <name val="Arial"/>
      <family val="2"/>
    </font>
    <font>
      <b/>
      <sz val="8"/>
      <color theme="3"/>
      <name val="Arial"/>
      <family val="2"/>
    </font>
    <font>
      <b/>
      <sz val="12"/>
      <color theme="1"/>
      <name val="Arial"/>
      <family val="2"/>
    </font>
    <font>
      <b/>
      <sz val="10"/>
      <color theme="1"/>
      <name val="Arial"/>
      <family val="2"/>
    </font>
    <font>
      <sz val="9"/>
      <color theme="1"/>
      <name val="Arial"/>
      <family val="2"/>
    </font>
    <font>
      <b/>
      <sz val="10"/>
      <color rgb="FF92D05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rgb="FF92D05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style="thin"/>
      <top style="thin"/>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mediu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style="medium"/>
      <bottom>
        <color indexed="63"/>
      </bottom>
    </border>
    <border>
      <left>
        <color indexed="63"/>
      </left>
      <right>
        <color indexed="63"/>
      </right>
      <top style="thin"/>
      <bottom style="thin"/>
    </border>
    <border>
      <left style="thin"/>
      <right>
        <color indexed="63"/>
      </right>
      <top style="thin"/>
      <bottom style="thin"/>
    </border>
    <border>
      <left style="thin"/>
      <right style="thick"/>
      <top style="thin"/>
      <bottom style="thin"/>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0" applyNumberFormat="0" applyBorder="0" applyAlignment="0" applyProtection="0"/>
    <xf numFmtId="0" fontId="66" fillId="21" borderId="1" applyNumberFormat="0" applyAlignment="0" applyProtection="0"/>
    <xf numFmtId="0" fontId="67" fillId="22" borderId="2" applyNumberFormat="0" applyAlignment="0" applyProtection="0"/>
    <xf numFmtId="0" fontId="68" fillId="0" borderId="3" applyNumberFormat="0" applyFill="0" applyAlignment="0" applyProtection="0"/>
    <xf numFmtId="0" fontId="69" fillId="0" borderId="0" applyNumberFormat="0" applyFill="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70" fillId="29" borderId="1" applyNumberFormat="0" applyAlignment="0" applyProtection="0"/>
    <xf numFmtId="0" fontId="6" fillId="0" borderId="0" applyNumberFormat="0" applyFill="0" applyBorder="0" applyAlignment="0" applyProtection="0"/>
    <xf numFmtId="0" fontId="28" fillId="0" borderId="0" applyNumberFormat="0" applyFill="0" applyBorder="0" applyAlignment="0" applyProtection="0"/>
    <xf numFmtId="0" fontId="7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31" borderId="0" applyNumberFormat="0" applyBorder="0" applyAlignment="0" applyProtection="0"/>
    <xf numFmtId="0" fontId="5" fillId="0" borderId="0">
      <alignment/>
      <protection/>
    </xf>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73" fillId="21" borderId="5"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69" fillId="0" borderId="8" applyNumberFormat="0" applyFill="0" applyAlignment="0" applyProtection="0"/>
    <xf numFmtId="0" fontId="79" fillId="0" borderId="9" applyNumberFormat="0" applyFill="0" applyAlignment="0" applyProtection="0"/>
  </cellStyleXfs>
  <cellXfs count="369">
    <xf numFmtId="0" fontId="0" fillId="0" borderId="0" xfId="0" applyAlignment="1">
      <alignment/>
    </xf>
    <xf numFmtId="0" fontId="2" fillId="0" borderId="0" xfId="0" applyFont="1" applyFill="1" applyBorder="1" applyAlignment="1" applyProtection="1">
      <alignment vertical="center" wrapText="1"/>
      <protection/>
    </xf>
    <xf numFmtId="0" fontId="1"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right"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right" vertical="center"/>
      <protection/>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1" fillId="0" borderId="0" xfId="0" applyFont="1" applyBorder="1" applyAlignment="1">
      <alignment vertical="center"/>
    </xf>
    <xf numFmtId="0" fontId="0" fillId="0" borderId="0" xfId="0" applyFont="1" applyBorder="1" applyAlignment="1">
      <alignment horizontal="center" vertical="center"/>
    </xf>
    <xf numFmtId="0" fontId="0" fillId="0" borderId="0" xfId="0" applyAlignment="1">
      <alignment horizontal="left"/>
    </xf>
    <xf numFmtId="0" fontId="0" fillId="0" borderId="0" xfId="0" applyFill="1" applyBorder="1" applyAlignment="1">
      <alignment horizontal="right"/>
    </xf>
    <xf numFmtId="0" fontId="1" fillId="0" borderId="0" xfId="0" applyFont="1" applyFill="1" applyBorder="1" applyAlignment="1">
      <alignment horizontal="right"/>
    </xf>
    <xf numFmtId="192" fontId="0" fillId="0" borderId="0" xfId="0" applyNumberFormat="1" applyFont="1" applyAlignment="1" applyProtection="1">
      <alignment/>
      <protection locked="0"/>
    </xf>
    <xf numFmtId="0" fontId="0" fillId="0" borderId="0" xfId="0" applyFont="1" applyAlignment="1" applyProtection="1">
      <alignment horizontal="left"/>
      <protection locked="0"/>
    </xf>
    <xf numFmtId="193" fontId="0" fillId="0" borderId="0" xfId="0" applyNumberFormat="1" applyFont="1" applyAlignment="1" applyProtection="1">
      <alignment horizontal="left"/>
      <protection locked="0"/>
    </xf>
    <xf numFmtId="0" fontId="0" fillId="0" borderId="0" xfId="0" applyFont="1" applyFill="1" applyAlignment="1" applyProtection="1">
      <alignment horizontal="center"/>
      <protection/>
    </xf>
    <xf numFmtId="0" fontId="0" fillId="0" borderId="0" xfId="0" applyFont="1" applyAlignment="1" applyProtection="1">
      <alignment/>
      <protection locked="0"/>
    </xf>
    <xf numFmtId="0" fontId="0" fillId="0" borderId="0" xfId="0" applyFont="1" applyAlignment="1" applyProtection="1">
      <alignment horizontal="right"/>
      <protection locked="0"/>
    </xf>
    <xf numFmtId="194" fontId="0" fillId="0" borderId="0" xfId="0" applyNumberFormat="1" applyFont="1" applyAlignment="1" applyProtection="1">
      <alignment horizontal="center"/>
      <protection locked="0"/>
    </xf>
    <xf numFmtId="0" fontId="9" fillId="0" borderId="0" xfId="0" applyFont="1" applyAlignment="1" applyProtection="1">
      <alignment horizontal="right"/>
      <protection locked="0"/>
    </xf>
    <xf numFmtId="0" fontId="0" fillId="0" borderId="0" xfId="0" applyFont="1" applyAlignment="1" applyProtection="1">
      <alignment vertical="center" wrapText="1"/>
      <protection locked="0"/>
    </xf>
    <xf numFmtId="0" fontId="0" fillId="0" borderId="0" xfId="0" applyFont="1" applyAlignment="1" applyProtection="1">
      <alignment horizontal="center"/>
      <protection/>
    </xf>
    <xf numFmtId="0" fontId="10" fillId="0" borderId="0" xfId="0" applyFont="1" applyAlignment="1" applyProtection="1">
      <alignment horizontal="left" vertical="center"/>
      <protection locked="0"/>
    </xf>
    <xf numFmtId="194" fontId="0" fillId="0" borderId="0" xfId="0" applyNumberFormat="1" applyFont="1" applyAlignment="1" applyProtection="1">
      <alignment horizontal="left"/>
      <protection locked="0"/>
    </xf>
    <xf numFmtId="0" fontId="11" fillId="0" borderId="0" xfId="0" applyFont="1" applyFill="1" applyBorder="1" applyAlignment="1" applyProtection="1">
      <alignment horizontal="left"/>
      <protection locked="0"/>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horizontal="left"/>
      <protection locked="0"/>
    </xf>
    <xf numFmtId="193" fontId="0" fillId="0" borderId="0" xfId="0" applyNumberFormat="1" applyFont="1" applyFill="1" applyBorder="1" applyAlignment="1" applyProtection="1">
      <alignment horizontal="left"/>
      <protection locked="0"/>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right"/>
      <protection locked="0"/>
    </xf>
    <xf numFmtId="0" fontId="3" fillId="0" borderId="0" xfId="0" applyFont="1" applyAlignment="1">
      <alignment vertical="justify"/>
    </xf>
    <xf numFmtId="192" fontId="0" fillId="0" borderId="0" xfId="0" applyNumberFormat="1" applyFont="1" applyFill="1" applyBorder="1" applyAlignment="1" applyProtection="1">
      <alignment/>
      <protection locked="0"/>
    </xf>
    <xf numFmtId="193" fontId="12" fillId="0" borderId="0" xfId="0" applyNumberFormat="1" applyFont="1" applyFill="1" applyBorder="1" applyAlignment="1" applyProtection="1">
      <alignment horizontal="left"/>
      <protection locked="0"/>
    </xf>
    <xf numFmtId="194" fontId="0" fillId="0" borderId="0" xfId="0" applyNumberFormat="1" applyFont="1" applyFill="1" applyBorder="1" applyAlignment="1" applyProtection="1">
      <alignment horizontal="center"/>
      <protection locked="0"/>
    </xf>
    <xf numFmtId="0" fontId="9" fillId="0" borderId="0" xfId="0" applyFont="1" applyFill="1" applyBorder="1" applyAlignment="1" applyProtection="1">
      <alignment horizontal="right"/>
      <protection locked="0"/>
    </xf>
    <xf numFmtId="0" fontId="0" fillId="0" borderId="0" xfId="0" applyFont="1" applyFill="1" applyBorder="1" applyAlignment="1" applyProtection="1">
      <alignment vertical="center" wrapText="1"/>
      <protection locked="0"/>
    </xf>
    <xf numFmtId="0" fontId="5" fillId="0" borderId="0" xfId="0" applyFont="1" applyAlignment="1">
      <alignment/>
    </xf>
    <xf numFmtId="0" fontId="15" fillId="0" borderId="0" xfId="0" applyFont="1" applyAlignment="1">
      <alignment/>
    </xf>
    <xf numFmtId="0" fontId="16" fillId="0" borderId="0" xfId="0" applyFont="1" applyAlignment="1">
      <alignment/>
    </xf>
    <xf numFmtId="0" fontId="18" fillId="0" borderId="0" xfId="0" applyFont="1" applyAlignment="1">
      <alignment/>
    </xf>
    <xf numFmtId="0" fontId="19" fillId="0" borderId="0" xfId="0" applyFont="1" applyAlignment="1">
      <alignment/>
    </xf>
    <xf numFmtId="0" fontId="5" fillId="0" borderId="0" xfId="0" applyFont="1" applyAlignment="1">
      <alignment vertical="center"/>
    </xf>
    <xf numFmtId="0" fontId="5" fillId="0" borderId="0" xfId="0" applyFont="1" applyAlignment="1">
      <alignment horizontal="justify" vertical="center"/>
    </xf>
    <xf numFmtId="0" fontId="17" fillId="0" borderId="0" xfId="0" applyFont="1" applyAlignment="1">
      <alignment vertical="center"/>
    </xf>
    <xf numFmtId="0" fontId="0" fillId="0" borderId="0" xfId="0" applyAlignment="1">
      <alignment vertical="center"/>
    </xf>
    <xf numFmtId="0" fontId="15" fillId="0" borderId="0" xfId="0" applyFont="1" applyAlignment="1">
      <alignment horizontal="justify" vertical="center"/>
    </xf>
    <xf numFmtId="0" fontId="18" fillId="0" borderId="0" xfId="0" applyFont="1" applyAlignment="1">
      <alignment vertical="center"/>
    </xf>
    <xf numFmtId="0" fontId="19" fillId="0" borderId="0" xfId="0" applyFont="1" applyAlignment="1">
      <alignment vertical="center"/>
    </xf>
    <xf numFmtId="0" fontId="5"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left" vertical="center"/>
    </xf>
    <xf numFmtId="0" fontId="5" fillId="0" borderId="0" xfId="0" applyFont="1" applyAlignment="1">
      <alignment horizontal="justify" vertical="justify"/>
    </xf>
    <xf numFmtId="0" fontId="18" fillId="0" borderId="0" xfId="0" applyFont="1" applyAlignment="1">
      <alignment horizontal="center"/>
    </xf>
    <xf numFmtId="6" fontId="19" fillId="0" borderId="0" xfId="0" applyNumberFormat="1" applyFont="1" applyAlignment="1">
      <alignment horizontal="center"/>
    </xf>
    <xf numFmtId="0" fontId="20" fillId="0" borderId="0" xfId="0" applyFont="1" applyFill="1" applyAlignment="1">
      <alignment vertical="center"/>
    </xf>
    <xf numFmtId="0" fontId="0" fillId="0" borderId="0" xfId="0" applyFill="1" applyAlignment="1">
      <alignment/>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horizontal="left"/>
    </xf>
    <xf numFmtId="0" fontId="0" fillId="0" borderId="0" xfId="0" applyFont="1" applyBorder="1" applyAlignment="1" applyProtection="1">
      <alignment horizontal="center" vertical="center"/>
      <protection hidden="1"/>
    </xf>
    <xf numFmtId="0" fontId="0" fillId="0" borderId="0" xfId="0" applyFont="1" applyBorder="1" applyAlignment="1" applyProtection="1">
      <alignment horizontal="left" vertical="center"/>
      <protection hidden="1"/>
    </xf>
    <xf numFmtId="0" fontId="0" fillId="0" borderId="0" xfId="0" applyFont="1" applyBorder="1" applyAlignment="1" applyProtection="1">
      <alignment horizontal="right" vertical="center"/>
      <protection hidden="1"/>
    </xf>
    <xf numFmtId="182" fontId="0" fillId="0" borderId="0" xfId="0" applyNumberFormat="1" applyFont="1" applyBorder="1" applyAlignment="1" applyProtection="1">
      <alignment vertical="center"/>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right"/>
      <protection hidden="1"/>
    </xf>
    <xf numFmtId="0" fontId="0"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protection hidden="1"/>
    </xf>
    <xf numFmtId="0" fontId="0" fillId="33" borderId="0" xfId="0" applyFont="1" applyFill="1" applyBorder="1" applyAlignment="1" applyProtection="1">
      <alignment horizontal="center" vertical="center"/>
      <protection hidden="1"/>
    </xf>
    <xf numFmtId="14" fontId="0" fillId="0" borderId="0" xfId="0" applyNumberFormat="1" applyFont="1" applyBorder="1" applyAlignment="1" applyProtection="1">
      <alignment horizontal="center" vertical="center"/>
      <protection hidden="1"/>
    </xf>
    <xf numFmtId="14" fontId="0" fillId="0" borderId="0" xfId="0" applyNumberFormat="1" applyFont="1" applyBorder="1" applyAlignment="1" applyProtection="1">
      <alignment vertical="center"/>
      <protection hidden="1"/>
    </xf>
    <xf numFmtId="0" fontId="0" fillId="0" borderId="0" xfId="0" applyFont="1" applyBorder="1" applyAlignment="1" applyProtection="1">
      <alignment horizontal="right" vertical="center" shrinkToFit="1"/>
      <protection hidden="1"/>
    </xf>
    <xf numFmtId="0" fontId="0" fillId="0" borderId="0" xfId="0" applyFont="1" applyBorder="1" applyAlignment="1" applyProtection="1">
      <alignment horizontal="center" vertical="center" shrinkToFit="1"/>
      <protection hidden="1"/>
    </xf>
    <xf numFmtId="0" fontId="7" fillId="0" borderId="0" xfId="0" applyNumberFormat="1" applyFont="1" applyBorder="1" applyAlignment="1" applyProtection="1">
      <alignment horizontal="left" vertical="justify" wrapText="1"/>
      <protection hidden="1"/>
    </xf>
    <xf numFmtId="0" fontId="0" fillId="0" borderId="0" xfId="0" applyFont="1" applyBorder="1" applyAlignment="1" applyProtection="1">
      <alignment vertical="justify" wrapText="1"/>
      <protection hidden="1"/>
    </xf>
    <xf numFmtId="0" fontId="0" fillId="0" borderId="0" xfId="0" applyFont="1" applyBorder="1" applyAlignment="1" applyProtection="1">
      <alignment horizontal="center" vertical="justify" wrapText="1"/>
      <protection hidden="1"/>
    </xf>
    <xf numFmtId="0" fontId="0" fillId="0" borderId="0" xfId="0" applyFont="1" applyBorder="1" applyAlignment="1" applyProtection="1">
      <alignment horizontal="right" vertical="justify" wrapText="1"/>
      <protection hidden="1"/>
    </xf>
    <xf numFmtId="14" fontId="0" fillId="0" borderId="0" xfId="0" applyNumberFormat="1" applyFont="1" applyBorder="1" applyAlignment="1" applyProtection="1">
      <alignment horizontal="center" vertical="center" shrinkToFit="1"/>
      <protection hidden="1"/>
    </xf>
    <xf numFmtId="0" fontId="0" fillId="0" borderId="0" xfId="0" applyFont="1" applyBorder="1" applyAlignment="1" applyProtection="1">
      <alignment vertical="center" shrinkToFit="1"/>
      <protection hidden="1"/>
    </xf>
    <xf numFmtId="0" fontId="13" fillId="0" borderId="0" xfId="0" applyFont="1" applyAlignment="1">
      <alignment horizontal="left" vertical="center"/>
    </xf>
    <xf numFmtId="0" fontId="0" fillId="34" borderId="0" xfId="0" applyFont="1" applyFill="1" applyBorder="1" applyAlignment="1" applyProtection="1">
      <alignment horizontal="left" vertical="center"/>
      <protection hidden="1"/>
    </xf>
    <xf numFmtId="0" fontId="0" fillId="0" borderId="0" xfId="0" applyFont="1" applyAlignment="1" applyProtection="1">
      <alignment horizontal="center"/>
      <protection hidden="1"/>
    </xf>
    <xf numFmtId="0" fontId="23" fillId="35" borderId="10" xfId="54" applyFont="1" applyFill="1" applyBorder="1" applyAlignment="1" applyProtection="1">
      <alignment horizontal="center" vertical="center" wrapText="1"/>
      <protection hidden="1"/>
    </xf>
    <xf numFmtId="0" fontId="0" fillId="0" borderId="0" xfId="0" applyFont="1" applyFill="1" applyBorder="1" applyAlignment="1" applyProtection="1">
      <alignment horizontal="left" vertical="center"/>
      <protection hidden="1"/>
    </xf>
    <xf numFmtId="0" fontId="0" fillId="36" borderId="0" xfId="0" applyFont="1" applyFill="1" applyBorder="1" applyAlignment="1" applyProtection="1">
      <alignment horizontal="center" vertical="center"/>
      <protection hidden="1"/>
    </xf>
    <xf numFmtId="0" fontId="7" fillId="37" borderId="0" xfId="0" applyFont="1" applyFill="1" applyBorder="1" applyAlignment="1" applyProtection="1" quotePrefix="1">
      <alignment horizontal="right" vertical="center"/>
      <protection hidden="1"/>
    </xf>
    <xf numFmtId="0" fontId="8" fillId="0" borderId="0" xfId="0" applyFont="1" applyFill="1" applyBorder="1" applyAlignment="1" applyProtection="1">
      <alignment horizontal="center" vertical="center"/>
      <protection hidden="1"/>
    </xf>
    <xf numFmtId="0" fontId="18" fillId="0" borderId="0" xfId="0" applyFont="1" applyAlignment="1">
      <alignment horizontal="left" vertical="center"/>
    </xf>
    <xf numFmtId="0" fontId="0" fillId="0" borderId="0" xfId="0" applyAlignment="1">
      <alignment horizontal="left" vertical="center"/>
    </xf>
    <xf numFmtId="0" fontId="19" fillId="0" borderId="0" xfId="0" applyFont="1" applyAlignment="1">
      <alignment horizontal="left" vertical="center"/>
    </xf>
    <xf numFmtId="0" fontId="0" fillId="0" borderId="0" xfId="0" applyFont="1" applyAlignment="1" applyProtection="1">
      <alignment horizontal="center" vertical="center" wrapText="1"/>
      <protection hidden="1"/>
    </xf>
    <xf numFmtId="0" fontId="0" fillId="0" borderId="0" xfId="0" applyFont="1" applyFill="1" applyBorder="1" applyAlignment="1" applyProtection="1">
      <alignment horizontal="center" vertical="center" wrapText="1"/>
      <protection hidden="1"/>
    </xf>
    <xf numFmtId="0" fontId="0" fillId="0" borderId="0" xfId="0" applyFont="1" applyFill="1" applyBorder="1" applyAlignment="1">
      <alignment horizontal="center" vertical="center"/>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22" fillId="0" borderId="0" xfId="54" applyNumberFormat="1" applyFont="1" applyFill="1" applyBorder="1" applyAlignment="1" applyProtection="1" quotePrefix="1">
      <alignment horizontal="center" vertical="center" wrapText="1"/>
      <protection hidden="1"/>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right" vertical="center"/>
      <protection/>
    </xf>
    <xf numFmtId="0" fontId="0" fillId="0" borderId="0" xfId="0" applyFont="1" applyFill="1" applyBorder="1" applyAlignment="1">
      <alignment vertical="center"/>
    </xf>
    <xf numFmtId="199" fontId="0" fillId="0" borderId="0" xfId="0" applyNumberFormat="1" applyFont="1" applyBorder="1" applyAlignment="1" applyProtection="1">
      <alignment horizontal="left" vertical="center"/>
      <protection hidden="1"/>
    </xf>
    <xf numFmtId="200" fontId="0" fillId="0" borderId="0" xfId="0" applyNumberFormat="1" applyFont="1" applyBorder="1" applyAlignment="1" applyProtection="1">
      <alignment horizontal="left" vertical="center"/>
      <protection hidden="1"/>
    </xf>
    <xf numFmtId="0" fontId="0" fillId="0" borderId="11" xfId="0" applyFill="1" applyBorder="1" applyAlignment="1">
      <alignment/>
    </xf>
    <xf numFmtId="0" fontId="0" fillId="0" borderId="12" xfId="0" applyFill="1" applyBorder="1" applyAlignment="1">
      <alignment horizontal="right"/>
    </xf>
    <xf numFmtId="0" fontId="8" fillId="0" borderId="11" xfId="0" applyFont="1" applyFill="1" applyBorder="1" applyAlignment="1">
      <alignment horizontal="right"/>
    </xf>
    <xf numFmtId="0" fontId="30" fillId="0" borderId="0" xfId="0" applyFont="1" applyAlignment="1">
      <alignment/>
    </xf>
    <xf numFmtId="0" fontId="0" fillId="0" borderId="0" xfId="0" applyAlignment="1">
      <alignment horizontal="right"/>
    </xf>
    <xf numFmtId="0" fontId="0" fillId="0" borderId="0" xfId="0" applyAlignment="1" quotePrefix="1">
      <alignment/>
    </xf>
    <xf numFmtId="0" fontId="0" fillId="0" borderId="0" xfId="0" applyFill="1" applyAlignment="1" quotePrefix="1">
      <alignment/>
    </xf>
    <xf numFmtId="192" fontId="3" fillId="0" borderId="0" xfId="0" applyNumberFormat="1" applyFont="1" applyAlignment="1" applyProtection="1">
      <alignment wrapText="1"/>
      <protection locked="0"/>
    </xf>
    <xf numFmtId="0" fontId="3" fillId="0" borderId="0" xfId="0" applyFont="1" applyAlignment="1" applyProtection="1">
      <alignment horizontal="left" wrapText="1"/>
      <protection locked="0"/>
    </xf>
    <xf numFmtId="193" fontId="3" fillId="0" borderId="0" xfId="0" applyNumberFormat="1" applyFont="1" applyAlignment="1" applyProtection="1" quotePrefix="1">
      <alignment horizontal="left" wrapText="1"/>
      <protection locked="0"/>
    </xf>
    <xf numFmtId="0" fontId="3" fillId="0" borderId="0" xfId="0" applyFont="1" applyFill="1" applyAlignment="1" applyProtection="1">
      <alignment horizontal="center" wrapText="1"/>
      <protection/>
    </xf>
    <xf numFmtId="0" fontId="3" fillId="0" borderId="0" xfId="0" applyFont="1" applyAlignment="1" applyProtection="1">
      <alignment wrapText="1"/>
      <protection locked="0"/>
    </xf>
    <xf numFmtId="0" fontId="3" fillId="0" borderId="0" xfId="0" applyFont="1" applyAlignment="1" applyProtection="1">
      <alignment horizontal="right" wrapText="1"/>
      <protection locked="0"/>
    </xf>
    <xf numFmtId="194" fontId="3" fillId="0" borderId="0" xfId="0" applyNumberFormat="1" applyFont="1" applyAlignment="1" applyProtection="1">
      <alignment horizontal="center" wrapText="1"/>
      <protection locked="0"/>
    </xf>
    <xf numFmtId="0" fontId="3" fillId="0" borderId="0" xfId="0" applyFont="1" applyAlignment="1" applyProtection="1">
      <alignment horizontal="center" vertical="center" wrapText="1"/>
      <protection hidden="1"/>
    </xf>
    <xf numFmtId="0" fontId="3" fillId="0" borderId="0" xfId="0" applyFont="1" applyAlignment="1" applyProtection="1">
      <alignment vertical="center" wrapText="1"/>
      <protection locked="0"/>
    </xf>
    <xf numFmtId="0" fontId="3" fillId="0" borderId="0" xfId="0" applyFont="1" applyAlignment="1" applyProtection="1">
      <alignment horizontal="center" wrapText="1"/>
      <protection hidden="1"/>
    </xf>
    <xf numFmtId="0" fontId="3" fillId="0" borderId="0" xfId="0" applyFont="1" applyAlignment="1" applyProtection="1">
      <alignment horizontal="center" wrapText="1"/>
      <protection/>
    </xf>
    <xf numFmtId="0" fontId="2" fillId="0" borderId="10" xfId="53" applyFont="1" applyFill="1" applyBorder="1" applyAlignment="1" applyProtection="1">
      <alignment horizontal="center" vertical="center" wrapText="1"/>
      <protection/>
    </xf>
    <xf numFmtId="0" fontId="4" fillId="0" borderId="10" xfId="53" applyFont="1" applyFill="1" applyBorder="1" applyAlignment="1" applyProtection="1">
      <alignment horizontal="right" vertical="center" wrapText="1"/>
      <protection/>
    </xf>
    <xf numFmtId="0" fontId="19" fillId="0" borderId="0" xfId="0" applyFont="1" applyFill="1" applyAlignment="1">
      <alignment/>
    </xf>
    <xf numFmtId="14" fontId="0" fillId="0" borderId="0" xfId="0" applyNumberFormat="1" applyFont="1" applyFill="1" applyBorder="1" applyAlignment="1" applyProtection="1">
      <alignment horizontal="center"/>
      <protection hidden="1"/>
    </xf>
    <xf numFmtId="14" fontId="2" fillId="0" borderId="13" xfId="53" applyNumberFormat="1" applyFont="1" applyFill="1" applyBorder="1" applyAlignment="1" applyProtection="1">
      <alignment horizontal="right" vertical="center" wrapText="1"/>
      <protection/>
    </xf>
    <xf numFmtId="180" fontId="0" fillId="0" borderId="12" xfId="0" applyNumberFormat="1" applyFont="1" applyFill="1" applyBorder="1" applyAlignment="1" applyProtection="1">
      <alignment horizontal="right"/>
      <protection hidden="1"/>
    </xf>
    <xf numFmtId="180" fontId="0" fillId="0" borderId="14" xfId="0" applyNumberFormat="1" applyFont="1" applyFill="1" applyBorder="1" applyAlignment="1" applyProtection="1">
      <alignment horizontal="right"/>
      <protection hidden="1"/>
    </xf>
    <xf numFmtId="180" fontId="0" fillId="0" borderId="15" xfId="0" applyNumberFormat="1" applyFont="1" applyFill="1" applyBorder="1" applyAlignment="1" applyProtection="1">
      <alignment horizontal="right"/>
      <protection hidden="1"/>
    </xf>
    <xf numFmtId="0" fontId="0" fillId="0" borderId="10" xfId="0" applyFont="1" applyFill="1" applyBorder="1" applyAlignment="1" applyProtection="1">
      <alignment horizontal="center" vertical="center"/>
      <protection locked="0"/>
    </xf>
    <xf numFmtId="0" fontId="22" fillId="0" borderId="10" xfId="54" applyFont="1" applyFill="1" applyBorder="1" applyAlignment="1" applyProtection="1">
      <alignment horizontal="left" vertical="center" wrapText="1"/>
      <protection locked="0"/>
    </xf>
    <xf numFmtId="0" fontId="0" fillId="0" borderId="10" xfId="54" applyFont="1" applyFill="1" applyBorder="1" applyAlignment="1" applyProtection="1">
      <alignment horizontal="center" vertical="center" wrapText="1"/>
      <protection locked="0"/>
    </xf>
    <xf numFmtId="0" fontId="22" fillId="0" borderId="10" xfId="53" applyFont="1" applyFill="1" applyBorder="1" applyAlignment="1" applyProtection="1">
      <alignment horizontal="right" vertical="center" wrapText="1"/>
      <protection locked="0"/>
    </xf>
    <xf numFmtId="0" fontId="0" fillId="0" borderId="10" xfId="54" applyFont="1" applyFill="1" applyBorder="1" applyAlignment="1" applyProtection="1">
      <alignment horizontal="right" vertical="center" wrapText="1"/>
      <protection locked="0"/>
    </xf>
    <xf numFmtId="0" fontId="24" fillId="0" borderId="10" xfId="45" applyFont="1" applyFill="1" applyBorder="1" applyAlignment="1" applyProtection="1">
      <alignment horizontal="center" vertical="center" wrapText="1"/>
      <protection locked="0"/>
    </xf>
    <xf numFmtId="0" fontId="22" fillId="35" borderId="10" xfId="54" applyFont="1" applyFill="1" applyBorder="1" applyAlignment="1" applyProtection="1">
      <alignment horizontal="center" vertical="center" wrapText="1"/>
      <protection hidden="1"/>
    </xf>
    <xf numFmtId="0" fontId="7" fillId="35" borderId="10" xfId="0" applyFont="1" applyFill="1" applyBorder="1" applyAlignment="1" applyProtection="1">
      <alignment horizontal="center" vertical="center"/>
      <protection hidden="1"/>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hidden="1"/>
    </xf>
    <xf numFmtId="182" fontId="0" fillId="0" borderId="0" xfId="0" applyNumberFormat="1" applyFont="1" applyFill="1" applyBorder="1" applyAlignment="1" applyProtection="1">
      <alignment vertical="center"/>
      <protection/>
    </xf>
    <xf numFmtId="0" fontId="0" fillId="0" borderId="0" xfId="0" applyFont="1" applyBorder="1" applyAlignment="1">
      <alignment horizontal="right" vertical="center"/>
    </xf>
    <xf numFmtId="182" fontId="0" fillId="0" borderId="0" xfId="0" applyNumberFormat="1" applyFont="1" applyBorder="1" applyAlignment="1">
      <alignment vertical="center"/>
    </xf>
    <xf numFmtId="0" fontId="3" fillId="0" borderId="0" xfId="0" applyFont="1" applyFill="1" applyBorder="1" applyAlignment="1" applyProtection="1">
      <alignment horizontal="center"/>
      <protection hidden="1"/>
    </xf>
    <xf numFmtId="0" fontId="3" fillId="0" borderId="0" xfId="0" applyFont="1" applyFill="1" applyBorder="1" applyAlignment="1">
      <alignment horizontal="left"/>
    </xf>
    <xf numFmtId="0" fontId="4" fillId="0" borderId="13" xfId="53" applyFont="1" applyFill="1" applyBorder="1" applyAlignment="1" applyProtection="1">
      <alignment horizontal="center" vertical="center" wrapText="1"/>
      <protection/>
    </xf>
    <xf numFmtId="14" fontId="4" fillId="0" borderId="13" xfId="53" applyNumberFormat="1" applyFont="1" applyFill="1" applyBorder="1" applyAlignment="1" applyProtection="1">
      <alignment horizontal="center" vertical="center" wrapText="1"/>
      <protection/>
    </xf>
    <xf numFmtId="0" fontId="27" fillId="0" borderId="13" xfId="53" applyFont="1" applyFill="1" applyBorder="1" applyAlignment="1" applyProtection="1">
      <alignment horizontal="center" vertical="center" wrapText="1"/>
      <protection hidden="1"/>
    </xf>
    <xf numFmtId="0" fontId="0" fillId="0" borderId="0" xfId="0" applyFont="1" applyFill="1" applyBorder="1" applyAlignment="1" applyProtection="1">
      <alignment horizontal="right" vertical="center"/>
      <protection hidden="1"/>
    </xf>
    <xf numFmtId="14" fontId="0" fillId="0" borderId="0" xfId="0" applyNumberFormat="1" applyFont="1" applyBorder="1" applyAlignment="1" applyProtection="1">
      <alignment horizontal="center"/>
      <protection hidden="1"/>
    </xf>
    <xf numFmtId="14" fontId="0" fillId="35" borderId="10" xfId="54" applyNumberFormat="1" applyFont="1" applyFill="1" applyBorder="1" applyAlignment="1" applyProtection="1">
      <alignment horizontal="center" vertical="center" wrapText="1"/>
      <protection hidden="1"/>
    </xf>
    <xf numFmtId="0" fontId="2" fillId="0" borderId="13" xfId="53" applyFont="1" applyFill="1" applyBorder="1" applyAlignment="1" applyProtection="1">
      <alignment horizontal="center" vertical="center" wrapText="1"/>
      <protection hidden="1"/>
    </xf>
    <xf numFmtId="0" fontId="3" fillId="0" borderId="0" xfId="0" applyFont="1" applyFill="1" applyAlignment="1" applyProtection="1">
      <alignment horizontal="left" wrapText="1"/>
      <protection hidden="1"/>
    </xf>
    <xf numFmtId="0" fontId="22" fillId="35" borderId="10" xfId="54" applyFont="1" applyFill="1" applyBorder="1" applyAlignment="1" applyProtection="1">
      <alignment horizontal="left" vertical="center" wrapText="1"/>
      <protection hidden="1"/>
    </xf>
    <xf numFmtId="0" fontId="0" fillId="0" borderId="0" xfId="0" applyFont="1" applyFill="1" applyBorder="1" applyAlignment="1" applyProtection="1">
      <alignment horizontal="left"/>
      <protection hidden="1"/>
    </xf>
    <xf numFmtId="0" fontId="9" fillId="0" borderId="0" xfId="0" applyFont="1" applyFill="1" applyAlignment="1" applyProtection="1">
      <alignment horizontal="left"/>
      <protection hidden="1"/>
    </xf>
    <xf numFmtId="0" fontId="9" fillId="0" borderId="0" xfId="0" applyFont="1" applyFill="1" applyBorder="1" applyAlignment="1" applyProtection="1">
      <alignment horizontal="left"/>
      <protection hidden="1"/>
    </xf>
    <xf numFmtId="0" fontId="3" fillId="0" borderId="0" xfId="0" applyFont="1" applyFill="1" applyBorder="1" applyAlignment="1" applyProtection="1">
      <alignment horizontal="left"/>
      <protection hidden="1"/>
    </xf>
    <xf numFmtId="14" fontId="0" fillId="0" borderId="0" xfId="0" applyNumberFormat="1" applyFont="1" applyFill="1" applyBorder="1" applyAlignment="1" applyProtection="1">
      <alignment horizontal="center" vertical="center"/>
      <protection hidden="1"/>
    </xf>
    <xf numFmtId="182" fontId="0" fillId="0" borderId="0" xfId="0" applyNumberFormat="1" applyFont="1" applyFill="1" applyBorder="1" applyAlignment="1" applyProtection="1">
      <alignment vertical="center"/>
      <protection hidden="1"/>
    </xf>
    <xf numFmtId="0" fontId="0" fillId="0" borderId="0" xfId="0" applyFont="1" applyFill="1" applyBorder="1" applyAlignment="1">
      <alignment horizontal="right" vertical="center"/>
    </xf>
    <xf numFmtId="0" fontId="0"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horizontal="right" vertical="center"/>
    </xf>
    <xf numFmtId="182" fontId="0" fillId="0" borderId="0" xfId="0" applyNumberFormat="1" applyFont="1" applyFill="1" applyBorder="1" applyAlignment="1">
      <alignment vertical="center"/>
    </xf>
    <xf numFmtId="3" fontId="22" fillId="0" borderId="10" xfId="53" applyNumberFormat="1" applyFont="1" applyFill="1" applyBorder="1" applyAlignment="1" applyProtection="1">
      <alignment horizontal="right" vertical="center" wrapText="1"/>
      <protection locked="0"/>
    </xf>
    <xf numFmtId="0" fontId="0" fillId="0" borderId="16" xfId="54" applyFont="1" applyFill="1" applyBorder="1" applyAlignment="1" applyProtection="1">
      <alignment horizontal="center" vertical="center" wrapText="1"/>
      <protection locked="0"/>
    </xf>
    <xf numFmtId="0" fontId="2" fillId="0" borderId="16" xfId="53" applyFont="1" applyFill="1" applyBorder="1" applyAlignment="1" applyProtection="1">
      <alignment horizontal="center" vertical="center" wrapText="1"/>
      <protection/>
    </xf>
    <xf numFmtId="0" fontId="3" fillId="0" borderId="0" xfId="0" applyFont="1" applyBorder="1" applyAlignment="1">
      <alignment/>
    </xf>
    <xf numFmtId="6" fontId="19" fillId="0" borderId="0" xfId="0" applyNumberFormat="1" applyFont="1" applyAlignment="1">
      <alignment horizontal="right"/>
    </xf>
    <xf numFmtId="183" fontId="0" fillId="0" borderId="0" xfId="0" applyNumberFormat="1" applyFont="1" applyAlignment="1" applyProtection="1">
      <alignment horizontal="right"/>
      <protection/>
    </xf>
    <xf numFmtId="183" fontId="0" fillId="0" borderId="0" xfId="0" applyNumberFormat="1" applyFont="1" applyFill="1" applyBorder="1" applyAlignment="1" applyProtection="1">
      <alignment horizontal="right"/>
      <protection/>
    </xf>
    <xf numFmtId="183" fontId="8" fillId="0" borderId="0" xfId="0" applyNumberFormat="1" applyFont="1" applyFill="1" applyBorder="1" applyAlignment="1" applyProtection="1">
      <alignment horizontal="right" vertical="center"/>
      <protection/>
    </xf>
    <xf numFmtId="183" fontId="0" fillId="0" borderId="0" xfId="0" applyNumberFormat="1" applyFont="1" applyBorder="1" applyAlignment="1" applyProtection="1">
      <alignment horizontal="right" vertical="center"/>
      <protection/>
    </xf>
    <xf numFmtId="183" fontId="4" fillId="0" borderId="13" xfId="53" applyNumberFormat="1" applyFont="1" applyFill="1" applyBorder="1" applyAlignment="1" applyProtection="1">
      <alignment horizontal="right" vertical="center" wrapText="1"/>
      <protection/>
    </xf>
    <xf numFmtId="183" fontId="0" fillId="0" borderId="0" xfId="0" applyNumberFormat="1" applyFont="1" applyBorder="1" applyAlignment="1" applyProtection="1">
      <alignment horizontal="right" vertical="center"/>
      <protection hidden="1"/>
    </xf>
    <xf numFmtId="183" fontId="0" fillId="0" borderId="0" xfId="0" applyNumberFormat="1" applyFont="1" applyBorder="1" applyAlignment="1" applyProtection="1">
      <alignment horizontal="right" vertical="center" shrinkToFit="1"/>
      <protection hidden="1"/>
    </xf>
    <xf numFmtId="183" fontId="0" fillId="0" borderId="0" xfId="0" applyNumberFormat="1" applyFont="1" applyFill="1" applyBorder="1" applyAlignment="1" applyProtection="1">
      <alignment horizontal="right" vertical="center"/>
      <protection hidden="1"/>
    </xf>
    <xf numFmtId="183" fontId="0" fillId="0" borderId="0" xfId="0" applyNumberFormat="1" applyFont="1" applyFill="1" applyBorder="1" applyAlignment="1">
      <alignment horizontal="right" vertical="center"/>
    </xf>
    <xf numFmtId="183" fontId="0" fillId="0" borderId="0" xfId="0" applyNumberFormat="1" applyFont="1" applyBorder="1" applyAlignment="1">
      <alignment horizontal="right" vertical="center"/>
    </xf>
    <xf numFmtId="183" fontId="3" fillId="0" borderId="0" xfId="0" applyNumberFormat="1" applyFont="1" applyAlignment="1" applyProtection="1">
      <alignment horizontal="right" wrapText="1"/>
      <protection/>
    </xf>
    <xf numFmtId="183" fontId="0" fillId="0" borderId="15" xfId="0" applyNumberFormat="1" applyFont="1" applyFill="1" applyBorder="1" applyAlignment="1" applyProtection="1">
      <alignment horizontal="right"/>
      <protection hidden="1"/>
    </xf>
    <xf numFmtId="183" fontId="0" fillId="0" borderId="0" xfId="0" applyNumberFormat="1" applyFont="1" applyFill="1" applyBorder="1" applyAlignment="1" applyProtection="1">
      <alignment horizontal="right"/>
      <protection hidden="1"/>
    </xf>
    <xf numFmtId="183" fontId="0" fillId="0" borderId="17" xfId="0" applyNumberFormat="1" applyFont="1" applyFill="1" applyBorder="1" applyAlignment="1" applyProtection="1">
      <alignment horizontal="right"/>
      <protection hidden="1"/>
    </xf>
    <xf numFmtId="14" fontId="0" fillId="0" borderId="0" xfId="0" applyNumberFormat="1" applyFont="1" applyBorder="1" applyAlignment="1" applyProtection="1">
      <alignment horizontal="left" vertical="center"/>
      <protection hidden="1"/>
    </xf>
    <xf numFmtId="0" fontId="0" fillId="0" borderId="0" xfId="0" applyFont="1" applyBorder="1" applyAlignment="1" applyProtection="1">
      <alignment horizontal="left" vertical="justify" wrapText="1"/>
      <protection hidden="1"/>
    </xf>
    <xf numFmtId="0" fontId="0" fillId="0" borderId="10" xfId="0" applyFont="1" applyFill="1" applyBorder="1" applyAlignment="1" applyProtection="1">
      <alignment vertical="center"/>
      <protection locked="0"/>
    </xf>
    <xf numFmtId="0" fontId="5" fillId="0" borderId="0" xfId="53" applyFont="1" applyFill="1" applyBorder="1" applyAlignment="1" quotePrefix="1">
      <alignment horizontal="center" wrapText="1"/>
      <protection/>
    </xf>
    <xf numFmtId="0" fontId="5" fillId="0" borderId="0" xfId="53" applyFont="1" applyFill="1" applyBorder="1" applyAlignment="1">
      <alignment horizontal="center" wrapText="1"/>
      <protection/>
    </xf>
    <xf numFmtId="0" fontId="31" fillId="0" borderId="0" xfId="53" applyFont="1" applyFill="1" applyBorder="1" applyAlignment="1" quotePrefix="1">
      <alignment horizontal="center" wrapText="1"/>
      <protection/>
    </xf>
    <xf numFmtId="0" fontId="31" fillId="0" borderId="0" xfId="53" applyFont="1" applyFill="1" applyBorder="1" applyAlignment="1">
      <alignment horizontal="center" wrapText="1"/>
      <protection/>
    </xf>
    <xf numFmtId="0" fontId="0" fillId="0" borderId="0" xfId="0" applyFill="1" applyBorder="1" applyAlignment="1" quotePrefix="1">
      <alignment horizontal="center"/>
    </xf>
    <xf numFmtId="0" fontId="0" fillId="0" borderId="0" xfId="0" applyFill="1" applyBorder="1" applyAlignment="1">
      <alignment horizontal="center"/>
    </xf>
    <xf numFmtId="0" fontId="32" fillId="0" borderId="0" xfId="53" applyFont="1" applyFill="1" applyBorder="1" applyAlignment="1" quotePrefix="1">
      <alignment horizontal="center" wrapText="1"/>
      <protection/>
    </xf>
    <xf numFmtId="0" fontId="32" fillId="0" borderId="0" xfId="53" applyFont="1" applyFill="1" applyBorder="1" applyAlignment="1">
      <alignment horizontal="center" wrapText="1"/>
      <protection/>
    </xf>
    <xf numFmtId="0" fontId="5" fillId="0" borderId="0" xfId="0" applyFont="1" applyAlignment="1">
      <alignment vertical="justify"/>
    </xf>
    <xf numFmtId="0" fontId="0" fillId="35" borderId="10" xfId="0" applyFont="1" applyFill="1" applyBorder="1" applyAlignment="1" applyProtection="1">
      <alignment horizontal="center" vertical="center"/>
      <protection hidden="1"/>
    </xf>
    <xf numFmtId="0" fontId="0" fillId="0" borderId="18" xfId="0" applyFont="1" applyFill="1" applyBorder="1" applyAlignment="1" applyProtection="1">
      <alignment horizontal="center" vertical="center"/>
      <protection hidden="1"/>
    </xf>
    <xf numFmtId="14" fontId="0" fillId="0" borderId="18" xfId="0" applyNumberFormat="1" applyFont="1" applyFill="1" applyBorder="1" applyAlignment="1" applyProtection="1">
      <alignment horizontal="center"/>
      <protection hidden="1"/>
    </xf>
    <xf numFmtId="14" fontId="0" fillId="0" borderId="19" xfId="0" applyNumberFormat="1" applyFont="1" applyFill="1" applyBorder="1" applyAlignment="1" applyProtection="1">
      <alignment horizontal="center"/>
      <protection hidden="1"/>
    </xf>
    <xf numFmtId="14" fontId="0" fillId="0" borderId="20" xfId="0" applyNumberFormat="1" applyFont="1" applyFill="1" applyBorder="1" applyAlignment="1" applyProtection="1">
      <alignment horizontal="center"/>
      <protection hidden="1"/>
    </xf>
    <xf numFmtId="14" fontId="0" fillId="0" borderId="21" xfId="0" applyNumberFormat="1" applyFont="1" applyFill="1" applyBorder="1" applyAlignment="1" applyProtection="1">
      <alignment horizontal="center"/>
      <protection hidden="1"/>
    </xf>
    <xf numFmtId="0" fontId="0" fillId="0" borderId="0" xfId="0" applyFont="1" applyBorder="1" applyAlignment="1" applyProtection="1">
      <alignment horizontal="center"/>
      <protection locked="0"/>
    </xf>
    <xf numFmtId="0" fontId="0" fillId="0" borderId="0" xfId="0" applyFont="1" applyFill="1" applyBorder="1" applyAlignment="1" applyProtection="1">
      <alignment horizontal="center"/>
      <protection locked="0"/>
    </xf>
    <xf numFmtId="0" fontId="3" fillId="0" borderId="0" xfId="0" applyFont="1" applyBorder="1" applyAlignment="1" applyProtection="1">
      <alignment horizontal="center" wrapText="1"/>
      <protection locked="0"/>
    </xf>
    <xf numFmtId="0" fontId="22" fillId="0" borderId="22" xfId="54" applyFont="1" applyFill="1" applyBorder="1" applyAlignment="1" applyProtection="1">
      <alignment horizontal="left" vertical="center" wrapText="1"/>
      <protection locked="0"/>
    </xf>
    <xf numFmtId="14" fontId="2" fillId="0" borderId="0" xfId="53" applyNumberFormat="1" applyFont="1" applyFill="1" applyBorder="1" applyAlignment="1" applyProtection="1">
      <alignment horizontal="right" vertical="center" wrapText="1"/>
      <protection/>
    </xf>
    <xf numFmtId="180" fontId="0" fillId="0" borderId="0" xfId="0" applyNumberFormat="1" applyFont="1" applyFill="1" applyBorder="1" applyAlignment="1" applyProtection="1">
      <alignment horizontal="right"/>
      <protection hidden="1"/>
    </xf>
    <xf numFmtId="0" fontId="0" fillId="0" borderId="13" xfId="0" applyFont="1" applyFill="1" applyBorder="1" applyAlignment="1" applyProtection="1">
      <alignment horizontal="center" vertical="center"/>
      <protection locked="0"/>
    </xf>
    <xf numFmtId="0" fontId="0" fillId="0" borderId="13" xfId="0" applyFont="1" applyFill="1" applyBorder="1" applyAlignment="1" applyProtection="1">
      <alignment vertical="center"/>
      <protection locked="0"/>
    </xf>
    <xf numFmtId="0" fontId="0" fillId="0" borderId="0" xfId="0" applyFont="1" applyFill="1" applyAlignment="1" applyProtection="1">
      <alignment horizontal="left"/>
      <protection locked="0"/>
    </xf>
    <xf numFmtId="0" fontId="5" fillId="0" borderId="0" xfId="0" applyFont="1" applyAlignment="1">
      <alignment horizontal="left"/>
    </xf>
    <xf numFmtId="0" fontId="33" fillId="0" borderId="0" xfId="0" applyFont="1" applyAlignment="1">
      <alignment/>
    </xf>
    <xf numFmtId="0" fontId="1" fillId="0" borderId="0" xfId="0" applyFont="1" applyAlignment="1">
      <alignment horizontal="justify" vertical="justify"/>
    </xf>
    <xf numFmtId="0" fontId="0" fillId="0" borderId="0" xfId="0" applyNumberFormat="1" applyAlignment="1">
      <alignment/>
    </xf>
    <xf numFmtId="0" fontId="6" fillId="0" borderId="0" xfId="45" applyAlignment="1" applyProtection="1">
      <alignment/>
      <protection/>
    </xf>
    <xf numFmtId="0" fontId="4" fillId="35" borderId="18" xfId="53" applyFont="1" applyFill="1" applyBorder="1" applyAlignment="1" applyProtection="1">
      <alignment horizontal="center" vertical="center" wrapText="1"/>
      <protection hidden="1"/>
    </xf>
    <xf numFmtId="0" fontId="4" fillId="35" borderId="18" xfId="53" applyFont="1" applyFill="1" applyBorder="1" applyAlignment="1" applyProtection="1">
      <alignment horizontal="left" vertical="center" wrapText="1"/>
      <protection hidden="1"/>
    </xf>
    <xf numFmtId="0" fontId="4" fillId="35" borderId="18" xfId="53" applyFont="1" applyFill="1" applyBorder="1" applyAlignment="1" applyProtection="1">
      <alignment horizontal="left" vertical="center" wrapText="1"/>
      <protection/>
    </xf>
    <xf numFmtId="0" fontId="4" fillId="35" borderId="19" xfId="53" applyFont="1" applyFill="1" applyBorder="1" applyAlignment="1" applyProtection="1">
      <alignment horizontal="left" vertical="center" wrapText="1"/>
      <protection/>
    </xf>
    <xf numFmtId="0" fontId="0" fillId="35" borderId="21" xfId="0" applyFont="1" applyFill="1" applyBorder="1" applyAlignment="1" applyProtection="1">
      <alignment vertical="center"/>
      <protection hidden="1"/>
    </xf>
    <xf numFmtId="0" fontId="0" fillId="35" borderId="23" xfId="0" applyFont="1" applyFill="1" applyBorder="1" applyAlignment="1" applyProtection="1">
      <alignment vertical="center"/>
      <protection hidden="1"/>
    </xf>
    <xf numFmtId="0" fontId="0" fillId="0" borderId="10" xfId="0" applyBorder="1" applyAlignment="1" applyProtection="1">
      <alignment/>
      <protection locked="0"/>
    </xf>
    <xf numFmtId="0" fontId="0" fillId="0" borderId="24" xfId="0" applyFont="1" applyFill="1" applyBorder="1" applyAlignment="1" applyProtection="1">
      <alignment horizontal="center"/>
      <protection hidden="1"/>
    </xf>
    <xf numFmtId="0" fontId="0" fillId="0" borderId="18" xfId="0" applyFont="1" applyFill="1" applyBorder="1" applyAlignment="1" applyProtection="1">
      <alignment horizontal="right" vertical="center"/>
      <protection hidden="1"/>
    </xf>
    <xf numFmtId="0" fontId="0" fillId="0" borderId="25" xfId="0" applyFont="1" applyFill="1" applyBorder="1" applyAlignment="1" applyProtection="1">
      <alignment horizontal="center"/>
      <protection hidden="1"/>
    </xf>
    <xf numFmtId="0" fontId="0" fillId="0" borderId="26" xfId="0" applyFont="1" applyFill="1" applyBorder="1" applyAlignment="1" applyProtection="1">
      <alignment horizontal="center"/>
      <protection hidden="1"/>
    </xf>
    <xf numFmtId="0" fontId="0" fillId="0" borderId="21" xfId="0" applyFont="1" applyFill="1" applyBorder="1" applyAlignment="1" applyProtection="1">
      <alignment horizontal="center" vertical="center"/>
      <protection hidden="1"/>
    </xf>
    <xf numFmtId="0" fontId="0" fillId="0" borderId="21" xfId="0" applyFont="1" applyFill="1" applyBorder="1" applyAlignment="1" applyProtection="1">
      <alignment horizontal="right" vertical="center"/>
      <protection hidden="1"/>
    </xf>
    <xf numFmtId="14" fontId="0" fillId="0" borderId="23" xfId="0" applyNumberFormat="1" applyFont="1" applyFill="1" applyBorder="1" applyAlignment="1" applyProtection="1">
      <alignment horizontal="center"/>
      <protection hidden="1"/>
    </xf>
    <xf numFmtId="49" fontId="0" fillId="0" borderId="0" xfId="0" applyNumberFormat="1" applyBorder="1" applyAlignment="1">
      <alignment vertical="top"/>
    </xf>
    <xf numFmtId="0" fontId="29" fillId="0" borderId="0" xfId="0" applyFont="1" applyBorder="1" applyAlignment="1" applyProtection="1">
      <alignment horizontal="center" vertical="center"/>
      <protection hidden="1"/>
    </xf>
    <xf numFmtId="49" fontId="0" fillId="0" borderId="0" xfId="0" applyNumberFormat="1" applyAlignment="1">
      <alignment vertical="top"/>
    </xf>
    <xf numFmtId="180" fontId="0" fillId="0" borderId="27" xfId="0" applyNumberFormat="1" applyFont="1" applyFill="1" applyBorder="1" applyAlignment="1" applyProtection="1">
      <alignment horizontal="right"/>
      <protection hidden="1"/>
    </xf>
    <xf numFmtId="0" fontId="0" fillId="35" borderId="21" xfId="0" applyFont="1" applyFill="1" applyBorder="1" applyAlignment="1" applyProtection="1">
      <alignment horizontal="center" vertical="center"/>
      <protection hidden="1"/>
    </xf>
    <xf numFmtId="0" fontId="3" fillId="0" borderId="0" xfId="0" applyFont="1" applyAlignment="1">
      <alignment vertical="justify"/>
    </xf>
    <xf numFmtId="183" fontId="1" fillId="0" borderId="0" xfId="0" applyNumberFormat="1" applyFont="1" applyFill="1" applyBorder="1" applyAlignment="1">
      <alignment horizontal="right"/>
    </xf>
    <xf numFmtId="0" fontId="0" fillId="0" borderId="18" xfId="0" applyFill="1" applyBorder="1" applyAlignment="1">
      <alignment horizontal="right"/>
    </xf>
    <xf numFmtId="0" fontId="1" fillId="0" borderId="12" xfId="0" applyFont="1" applyFill="1" applyBorder="1" applyAlignment="1">
      <alignment horizontal="right"/>
    </xf>
    <xf numFmtId="0" fontId="34" fillId="35" borderId="0" xfId="0" applyFont="1" applyFill="1" applyAlignment="1">
      <alignment/>
    </xf>
    <xf numFmtId="0" fontId="0" fillId="0" borderId="25" xfId="0" applyFont="1" applyFill="1" applyBorder="1" applyAlignment="1" applyProtection="1">
      <alignment horizontal="center" vertical="center"/>
      <protection hidden="1"/>
    </xf>
    <xf numFmtId="0" fontId="0" fillId="0" borderId="20" xfId="0" applyFont="1" applyFill="1" applyBorder="1" applyAlignment="1" applyProtection="1">
      <alignment horizontal="center"/>
      <protection hidden="1"/>
    </xf>
    <xf numFmtId="0" fontId="0" fillId="0" borderId="21" xfId="0" applyFont="1" applyFill="1" applyBorder="1" applyAlignment="1" applyProtection="1">
      <alignment horizontal="center"/>
      <protection hidden="1"/>
    </xf>
    <xf numFmtId="0" fontId="0" fillId="0" borderId="18" xfId="0" applyFont="1" applyFill="1" applyBorder="1" applyAlignment="1" applyProtection="1">
      <alignment horizontal="center"/>
      <protection hidden="1"/>
    </xf>
    <xf numFmtId="0" fontId="0" fillId="0" borderId="26" xfId="0" applyFont="1" applyFill="1" applyBorder="1" applyAlignment="1" applyProtection="1">
      <alignment horizontal="center" vertical="center"/>
      <protection hidden="1"/>
    </xf>
    <xf numFmtId="0" fontId="22" fillId="0" borderId="10" xfId="53" applyFont="1" applyFill="1" applyBorder="1" applyAlignment="1" applyProtection="1">
      <alignment horizontal="right" vertical="center"/>
      <protection locked="0"/>
    </xf>
    <xf numFmtId="0" fontId="0" fillId="0" borderId="0" xfId="0" applyBorder="1" applyAlignment="1">
      <alignment vertical="top"/>
    </xf>
    <xf numFmtId="0" fontId="7" fillId="35" borderId="24" xfId="0" applyFont="1" applyFill="1" applyBorder="1" applyAlignment="1">
      <alignment horizontal="center" vertical="center"/>
    </xf>
    <xf numFmtId="0" fontId="0" fillId="35" borderId="26" xfId="0" applyFont="1" applyFill="1" applyBorder="1" applyAlignment="1">
      <alignment horizontal="center" vertical="center"/>
    </xf>
    <xf numFmtId="0" fontId="22" fillId="0" borderId="18" xfId="54" applyNumberFormat="1" applyFont="1" applyFill="1" applyBorder="1" applyAlignment="1" applyProtection="1" quotePrefix="1">
      <alignment horizontal="center" vertical="center" wrapText="1"/>
      <protection hidden="1"/>
    </xf>
    <xf numFmtId="0" fontId="22" fillId="0" borderId="19" xfId="54" applyNumberFormat="1" applyFont="1" applyFill="1" applyBorder="1" applyAlignment="1" applyProtection="1" quotePrefix="1">
      <alignment horizontal="center" vertical="center" wrapText="1"/>
      <protection hidden="1"/>
    </xf>
    <xf numFmtId="0" fontId="22" fillId="0" borderId="20" xfId="54" applyNumberFormat="1" applyFont="1" applyFill="1" applyBorder="1" applyAlignment="1" applyProtection="1" quotePrefix="1">
      <alignment horizontal="center" vertical="center" wrapText="1"/>
      <protection hidden="1"/>
    </xf>
    <xf numFmtId="0" fontId="0" fillId="0" borderId="26" xfId="0" applyFont="1" applyFill="1" applyBorder="1" applyAlignment="1" applyProtection="1">
      <alignment horizontal="right" vertical="center"/>
      <protection hidden="1"/>
    </xf>
    <xf numFmtId="0" fontId="0" fillId="0" borderId="23" xfId="0" applyFont="1" applyFill="1" applyBorder="1" applyAlignment="1" applyProtection="1">
      <alignment horizontal="left" vertical="center"/>
      <protection hidden="1"/>
    </xf>
    <xf numFmtId="0" fontId="22" fillId="34" borderId="20" xfId="54" applyNumberFormat="1" applyFont="1" applyFill="1" applyBorder="1" applyAlignment="1" applyProtection="1" quotePrefix="1">
      <alignment horizontal="center" vertical="center" wrapText="1"/>
      <protection hidden="1"/>
    </xf>
    <xf numFmtId="0" fontId="5" fillId="0" borderId="0" xfId="53" applyFont="1" applyFill="1" applyBorder="1" applyAlignment="1" quotePrefix="1">
      <alignment horizontal="left" wrapText="1"/>
      <protection/>
    </xf>
    <xf numFmtId="183" fontId="0" fillId="0" borderId="0" xfId="0" applyNumberFormat="1" applyFont="1" applyBorder="1" applyAlignment="1" applyProtection="1">
      <alignment horizontal="left" vertical="center"/>
      <protection hidden="1"/>
    </xf>
    <xf numFmtId="182" fontId="0" fillId="0" borderId="0" xfId="0" applyNumberFormat="1" applyFont="1" applyBorder="1" applyAlignment="1" applyProtection="1">
      <alignment horizontal="left" vertical="center"/>
      <protection hidden="1"/>
    </xf>
    <xf numFmtId="0" fontId="7" fillId="0" borderId="0" xfId="0" applyFont="1" applyBorder="1" applyAlignment="1" applyProtection="1">
      <alignment vertical="center"/>
      <protection/>
    </xf>
    <xf numFmtId="0" fontId="8" fillId="35" borderId="0" xfId="0" applyFont="1" applyFill="1" applyBorder="1" applyAlignment="1">
      <alignment horizontal="right"/>
    </xf>
    <xf numFmtId="183" fontId="8" fillId="35" borderId="0" xfId="0" applyNumberFormat="1" applyFont="1" applyFill="1" applyBorder="1" applyAlignment="1">
      <alignment horizontal="right"/>
    </xf>
    <xf numFmtId="0" fontId="8" fillId="35" borderId="12" xfId="0" applyFont="1" applyFill="1" applyBorder="1" applyAlignment="1">
      <alignment horizontal="right"/>
    </xf>
    <xf numFmtId="0" fontId="8" fillId="35" borderId="11" xfId="0" applyFont="1" applyFill="1" applyBorder="1" applyAlignment="1">
      <alignment horizontal="right"/>
    </xf>
    <xf numFmtId="0" fontId="0" fillId="0" borderId="18" xfId="0" applyFill="1" applyBorder="1" applyAlignment="1" applyProtection="1">
      <alignment horizontal="center"/>
      <protection hidden="1"/>
    </xf>
    <xf numFmtId="0" fontId="0" fillId="36" borderId="0" xfId="0" applyFont="1" applyFill="1" applyBorder="1" applyAlignment="1" applyProtection="1">
      <alignment horizontal="center" vertical="center"/>
      <protection hidden="1"/>
    </xf>
    <xf numFmtId="0" fontId="0" fillId="0" borderId="10" xfId="0" applyFont="1" applyFill="1" applyBorder="1" applyAlignment="1" applyProtection="1">
      <alignment horizontal="center"/>
      <protection hidden="1"/>
    </xf>
    <xf numFmtId="14" fontId="0" fillId="0" borderId="10" xfId="0" applyNumberFormat="1" applyFont="1" applyFill="1" applyBorder="1" applyAlignment="1" applyProtection="1">
      <alignment horizontal="center"/>
      <protection hidden="1"/>
    </xf>
    <xf numFmtId="0" fontId="3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quotePrefix="1">
      <alignment horizontal="left"/>
      <protection locked="0"/>
    </xf>
    <xf numFmtId="0" fontId="0" fillId="0" borderId="28" xfId="0" applyFont="1" applyFill="1" applyBorder="1" applyAlignment="1" applyProtection="1">
      <alignment horizontal="center"/>
      <protection hidden="1"/>
    </xf>
    <xf numFmtId="0" fontId="0" fillId="0" borderId="29" xfId="0" applyFont="1" applyFill="1" applyBorder="1" applyAlignment="1" applyProtection="1">
      <alignment horizontal="center" vertical="center"/>
      <protection hidden="1"/>
    </xf>
    <xf numFmtId="0" fontId="0" fillId="0" borderId="28" xfId="0" applyFont="1" applyFill="1" applyBorder="1" applyAlignment="1" applyProtection="1">
      <alignment horizontal="right" vertical="center"/>
      <protection hidden="1"/>
    </xf>
    <xf numFmtId="14" fontId="0" fillId="0" borderId="16" xfId="0" applyNumberFormat="1" applyFont="1" applyFill="1" applyBorder="1" applyAlignment="1" applyProtection="1">
      <alignment horizontal="center"/>
      <protection hidden="1"/>
    </xf>
    <xf numFmtId="0" fontId="0" fillId="0" borderId="29" xfId="0" applyFill="1" applyBorder="1" applyAlignment="1" applyProtection="1">
      <alignment horizontal="center"/>
      <protection hidden="1"/>
    </xf>
    <xf numFmtId="0" fontId="0" fillId="0" borderId="16" xfId="0" applyFont="1" applyFill="1" applyBorder="1" applyAlignment="1" applyProtection="1">
      <alignment horizontal="right" vertical="center"/>
      <protection hidden="1"/>
    </xf>
    <xf numFmtId="14" fontId="0" fillId="0" borderId="10" xfId="0" applyNumberFormat="1" applyBorder="1" applyAlignment="1" applyProtection="1">
      <alignment horizontal="center" vertical="center"/>
      <protection locked="0"/>
    </xf>
    <xf numFmtId="0" fontId="80" fillId="0" borderId="0" xfId="0" applyFont="1" applyFill="1" applyAlignment="1" applyProtection="1">
      <alignment horizontal="left" vertical="center"/>
      <protection locked="0"/>
    </xf>
    <xf numFmtId="0" fontId="81" fillId="38" borderId="10" xfId="53" applyFont="1" applyFill="1" applyBorder="1" applyAlignment="1" applyProtection="1">
      <alignment horizontal="center" vertical="center" wrapText="1"/>
      <protection/>
    </xf>
    <xf numFmtId="0" fontId="81" fillId="38" borderId="10" xfId="53" applyFont="1" applyFill="1" applyBorder="1" applyAlignment="1" applyProtection="1">
      <alignment horizontal="left" vertical="center" wrapText="1"/>
      <protection/>
    </xf>
    <xf numFmtId="0" fontId="81" fillId="38" borderId="29" xfId="53" applyFont="1" applyFill="1" applyBorder="1" applyAlignment="1" applyProtection="1">
      <alignment horizontal="left" vertical="center" wrapText="1"/>
      <protection/>
    </xf>
    <xf numFmtId="0" fontId="81" fillId="38" borderId="10" xfId="53" applyFont="1" applyFill="1" applyBorder="1" applyAlignment="1" applyProtection="1">
      <alignment horizontal="right" vertical="center" wrapText="1"/>
      <protection/>
    </xf>
    <xf numFmtId="14" fontId="81" fillId="38" borderId="10" xfId="53" applyNumberFormat="1" applyFont="1" applyFill="1" applyBorder="1" applyAlignment="1" applyProtection="1">
      <alignment horizontal="center" vertical="center" wrapText="1"/>
      <protection/>
    </xf>
    <xf numFmtId="0" fontId="81" fillId="38" borderId="29" xfId="53" applyFont="1" applyFill="1" applyBorder="1" applyAlignment="1" applyProtection="1">
      <alignment horizontal="center" vertical="center" wrapText="1"/>
      <protection/>
    </xf>
    <xf numFmtId="0" fontId="81" fillId="38" borderId="30" xfId="53" applyFont="1" applyFill="1" applyBorder="1" applyAlignment="1" applyProtection="1">
      <alignment horizontal="center" vertical="center" wrapText="1"/>
      <protection/>
    </xf>
    <xf numFmtId="0" fontId="81" fillId="38" borderId="10" xfId="53" applyFont="1" applyFill="1" applyBorder="1" applyAlignment="1" applyProtection="1">
      <alignment horizontal="center" vertical="center" wrapText="1"/>
      <protection hidden="1"/>
    </xf>
    <xf numFmtId="0" fontId="81" fillId="38" borderId="10" xfId="53" applyFont="1" applyFill="1" applyBorder="1" applyAlignment="1" applyProtection="1">
      <alignment horizontal="left" vertical="center" wrapText="1"/>
      <protection hidden="1"/>
    </xf>
    <xf numFmtId="183" fontId="81" fillId="38" borderId="10" xfId="53" applyNumberFormat="1" applyFont="1" applyFill="1" applyBorder="1" applyAlignment="1" applyProtection="1">
      <alignment horizontal="right" vertical="center" wrapText="1"/>
      <protection/>
    </xf>
    <xf numFmtId="44" fontId="8" fillId="35" borderId="0" xfId="50" applyFont="1" applyFill="1" applyBorder="1" applyAlignment="1">
      <alignment horizontal="right"/>
    </xf>
    <xf numFmtId="0" fontId="3" fillId="38" borderId="31" xfId="0" applyFont="1" applyFill="1" applyBorder="1" applyAlignment="1">
      <alignment vertical="justify"/>
    </xf>
    <xf numFmtId="0" fontId="8" fillId="38" borderId="32" xfId="0" applyFont="1" applyFill="1" applyBorder="1" applyAlignment="1">
      <alignment horizontal="right"/>
    </xf>
    <xf numFmtId="0" fontId="8" fillId="38" borderId="33" xfId="0" applyFont="1" applyFill="1" applyBorder="1" applyAlignment="1">
      <alignment horizontal="left"/>
    </xf>
    <xf numFmtId="183" fontId="8" fillId="38" borderId="33" xfId="0" applyNumberFormat="1" applyFont="1" applyFill="1" applyBorder="1" applyAlignment="1">
      <alignment horizontal="right"/>
    </xf>
    <xf numFmtId="0" fontId="8" fillId="38" borderId="34" xfId="0" applyFont="1" applyFill="1" applyBorder="1" applyAlignment="1">
      <alignment horizontal="left"/>
    </xf>
    <xf numFmtId="0" fontId="8" fillId="38" borderId="35" xfId="0" applyFont="1" applyFill="1" applyBorder="1" applyAlignment="1">
      <alignment horizontal="center" vertical="justify"/>
    </xf>
    <xf numFmtId="0" fontId="8" fillId="38" borderId="36" xfId="0" applyFont="1" applyFill="1" applyBorder="1" applyAlignment="1">
      <alignment horizontal="center" vertical="justify"/>
    </xf>
    <xf numFmtId="0" fontId="36" fillId="38" borderId="37" xfId="0" applyFont="1" applyFill="1" applyBorder="1" applyAlignment="1" applyProtection="1">
      <alignment vertical="center"/>
      <protection/>
    </xf>
    <xf numFmtId="0" fontId="36" fillId="38" borderId="38" xfId="0" applyFont="1" applyFill="1" applyBorder="1" applyAlignment="1" applyProtection="1">
      <alignment horizontal="left" vertical="center"/>
      <protection/>
    </xf>
    <xf numFmtId="0" fontId="7" fillId="38" borderId="38" xfId="0" applyFont="1" applyFill="1" applyBorder="1" applyAlignment="1" applyProtection="1">
      <alignment horizontal="right" vertical="center"/>
      <protection/>
    </xf>
    <xf numFmtId="0" fontId="7" fillId="38" borderId="38" xfId="0" applyFont="1" applyFill="1" applyBorder="1" applyAlignment="1" applyProtection="1">
      <alignment horizontal="center" vertical="center"/>
      <protection/>
    </xf>
    <xf numFmtId="0" fontId="35" fillId="38" borderId="38" xfId="0" applyFont="1" applyFill="1" applyBorder="1" applyAlignment="1" applyProtection="1">
      <alignment horizontal="center" vertical="center"/>
      <protection/>
    </xf>
    <xf numFmtId="0" fontId="36" fillId="38" borderId="38" xfId="0" applyFont="1" applyFill="1" applyBorder="1" applyAlignment="1" applyProtection="1">
      <alignment horizontal="right" vertical="center"/>
      <protection/>
    </xf>
    <xf numFmtId="0" fontId="35" fillId="38" borderId="38" xfId="0" applyFont="1" applyFill="1" applyBorder="1" applyAlignment="1" applyProtection="1">
      <alignment horizontal="right" vertical="center"/>
      <protection/>
    </xf>
    <xf numFmtId="0" fontId="36" fillId="38" borderId="38" xfId="0" applyFont="1" applyFill="1" applyBorder="1" applyAlignment="1" applyProtection="1">
      <alignment vertical="center"/>
      <protection/>
    </xf>
    <xf numFmtId="0" fontId="35" fillId="38" borderId="39" xfId="0" applyFont="1" applyFill="1" applyBorder="1" applyAlignment="1" applyProtection="1">
      <alignment horizontal="center" vertical="center"/>
      <protection/>
    </xf>
    <xf numFmtId="0" fontId="36" fillId="38" borderId="38" xfId="0" applyFont="1" applyFill="1" applyBorder="1" applyAlignment="1" applyProtection="1">
      <alignment horizontal="center" vertical="center"/>
      <protection/>
    </xf>
    <xf numFmtId="0" fontId="36" fillId="38" borderId="37" xfId="0" applyFont="1" applyFill="1" applyBorder="1" applyAlignment="1" applyProtection="1">
      <alignment horizontal="center" vertical="center"/>
      <protection/>
    </xf>
    <xf numFmtId="0" fontId="36" fillId="38" borderId="17" xfId="0" applyFont="1" applyFill="1" applyBorder="1" applyAlignment="1" applyProtection="1">
      <alignment horizontal="center" vertical="center"/>
      <protection/>
    </xf>
    <xf numFmtId="180" fontId="35" fillId="38" borderId="38" xfId="0" applyNumberFormat="1" applyFont="1" applyFill="1" applyBorder="1" applyAlignment="1" applyProtection="1">
      <alignment horizontal="right" vertical="center"/>
      <protection/>
    </xf>
    <xf numFmtId="180" fontId="35" fillId="38" borderId="40" xfId="0" applyNumberFormat="1" applyFont="1" applyFill="1" applyBorder="1" applyAlignment="1" applyProtection="1">
      <alignment horizontal="right" vertical="center"/>
      <protection/>
    </xf>
    <xf numFmtId="180" fontId="35" fillId="38" borderId="41" xfId="0" applyNumberFormat="1" applyFont="1" applyFill="1" applyBorder="1" applyAlignment="1" applyProtection="1">
      <alignment horizontal="right" vertical="center"/>
      <protection/>
    </xf>
    <xf numFmtId="0" fontId="36" fillId="38" borderId="42" xfId="0" applyFont="1" applyFill="1" applyBorder="1" applyAlignment="1" applyProtection="1">
      <alignment vertical="center"/>
      <protection/>
    </xf>
    <xf numFmtId="0" fontId="35" fillId="38" borderId="38" xfId="0" applyFont="1" applyFill="1" applyBorder="1" applyAlignment="1" applyProtection="1">
      <alignment horizontal="center" vertical="center"/>
      <protection hidden="1"/>
    </xf>
    <xf numFmtId="0" fontId="35" fillId="38" borderId="38" xfId="0" applyFont="1" applyFill="1" applyBorder="1" applyAlignment="1" applyProtection="1">
      <alignment horizontal="left" vertical="center"/>
      <protection hidden="1"/>
    </xf>
    <xf numFmtId="0" fontId="35" fillId="38" borderId="37" xfId="0" applyFont="1" applyFill="1" applyBorder="1" applyAlignment="1" applyProtection="1">
      <alignment horizontal="left" vertical="center"/>
      <protection/>
    </xf>
    <xf numFmtId="0" fontId="36" fillId="38" borderId="38" xfId="0" applyFont="1" applyFill="1" applyBorder="1" applyAlignment="1" applyProtection="1">
      <alignment horizontal="center" vertical="center"/>
      <protection hidden="1"/>
    </xf>
    <xf numFmtId="0" fontId="36" fillId="38" borderId="38" xfId="0" applyFont="1" applyFill="1" applyBorder="1" applyAlignment="1" applyProtection="1">
      <alignment horizontal="left" vertical="center"/>
      <protection hidden="1"/>
    </xf>
    <xf numFmtId="0" fontId="7" fillId="38" borderId="38" xfId="0" applyFont="1" applyFill="1" applyBorder="1" applyAlignment="1" applyProtection="1">
      <alignment horizontal="right" vertical="center"/>
      <protection hidden="1"/>
    </xf>
    <xf numFmtId="44" fontId="8" fillId="38" borderId="38" xfId="50" applyFont="1" applyFill="1" applyBorder="1" applyAlignment="1" applyProtection="1">
      <alignment horizontal="right" vertical="center"/>
      <protection/>
    </xf>
    <xf numFmtId="0" fontId="82" fillId="35" borderId="0" xfId="0" applyFont="1" applyFill="1" applyAlignment="1">
      <alignment vertical="center"/>
    </xf>
    <xf numFmtId="0" fontId="38" fillId="38" borderId="0" xfId="0" applyFont="1" applyFill="1" applyAlignment="1">
      <alignment horizontal="right" vertical="center"/>
    </xf>
    <xf numFmtId="0" fontId="83" fillId="38" borderId="0" xfId="0" applyFont="1" applyFill="1" applyAlignment="1">
      <alignment horizontal="right" vertical="center"/>
    </xf>
    <xf numFmtId="0" fontId="83" fillId="38" borderId="0" xfId="0" applyFont="1" applyFill="1" applyAlignment="1">
      <alignment/>
    </xf>
    <xf numFmtId="0" fontId="84" fillId="38" borderId="0" xfId="0" applyFont="1" applyFill="1" applyAlignment="1">
      <alignment/>
    </xf>
    <xf numFmtId="0" fontId="85" fillId="0" borderId="0" xfId="0" applyFont="1" applyAlignment="1">
      <alignment/>
    </xf>
    <xf numFmtId="0" fontId="8" fillId="38" borderId="0" xfId="0" applyFont="1" applyFill="1" applyAlignment="1">
      <alignment horizontal="right" vertical="center"/>
    </xf>
    <xf numFmtId="0" fontId="8" fillId="38" borderId="0" xfId="0" applyFont="1" applyFill="1" applyAlignment="1">
      <alignment horizontal="left" vertical="center"/>
    </xf>
    <xf numFmtId="0" fontId="39" fillId="35" borderId="0" xfId="0" applyFont="1" applyFill="1" applyAlignment="1">
      <alignment vertical="center"/>
    </xf>
    <xf numFmtId="0" fontId="40" fillId="35" borderId="0" xfId="0" applyFont="1" applyFill="1" applyAlignment="1">
      <alignment/>
    </xf>
    <xf numFmtId="0" fontId="0" fillId="35" borderId="0" xfId="0" applyFont="1" applyFill="1" applyAlignment="1">
      <alignment/>
    </xf>
    <xf numFmtId="44" fontId="7" fillId="35" borderId="10" xfId="50" applyFont="1" applyFill="1" applyBorder="1" applyAlignment="1" applyProtection="1">
      <alignment horizontal="right" vertical="center" wrapText="1"/>
      <protection/>
    </xf>
    <xf numFmtId="0" fontId="0" fillId="0" borderId="24" xfId="0" applyFont="1" applyBorder="1" applyAlignment="1" applyProtection="1">
      <alignment horizontal="center" vertical="center"/>
      <protection hidden="1"/>
    </xf>
    <xf numFmtId="0" fontId="0" fillId="0" borderId="18" xfId="0" applyFont="1" applyBorder="1" applyAlignment="1" applyProtection="1">
      <alignment vertical="center"/>
      <protection hidden="1"/>
    </xf>
    <xf numFmtId="49" fontId="0" fillId="0" borderId="18" xfId="0" applyNumberFormat="1" applyBorder="1" applyAlignment="1">
      <alignment vertical="top"/>
    </xf>
    <xf numFmtId="0" fontId="0" fillId="0" borderId="25" xfId="0" applyFont="1" applyBorder="1" applyAlignment="1">
      <alignment horizontal="center" vertical="center"/>
    </xf>
    <xf numFmtId="0" fontId="0" fillId="0" borderId="25" xfId="0" applyFont="1" applyBorder="1" applyAlignment="1" applyProtection="1">
      <alignment horizontal="center" vertical="center"/>
      <protection hidden="1"/>
    </xf>
    <xf numFmtId="0" fontId="0" fillId="0" borderId="0" xfId="0" applyFont="1" applyBorder="1" applyAlignment="1">
      <alignment vertical="center"/>
    </xf>
    <xf numFmtId="49" fontId="0" fillId="0" borderId="0" xfId="0" applyNumberFormat="1" applyFont="1" applyBorder="1" applyAlignment="1">
      <alignment vertical="top"/>
    </xf>
    <xf numFmtId="0" fontId="3" fillId="0" borderId="0" xfId="0" applyNumberFormat="1" applyFont="1" applyFill="1" applyBorder="1" applyAlignment="1">
      <alignment horizontal="center" vertical="justify"/>
    </xf>
    <xf numFmtId="0" fontId="0" fillId="0" borderId="0" xfId="0" applyFont="1" applyFill="1" applyBorder="1" applyAlignment="1" applyProtection="1">
      <alignment horizontal="left"/>
      <protection hidden="1"/>
    </xf>
    <xf numFmtId="0" fontId="0" fillId="0" borderId="18" xfId="0" applyFont="1" applyBorder="1" applyAlignment="1" applyProtection="1">
      <alignment horizontal="right" vertical="center"/>
      <protection hidden="1"/>
    </xf>
    <xf numFmtId="49" fontId="0" fillId="0" borderId="13" xfId="0" applyNumberFormat="1" applyBorder="1" applyAlignment="1">
      <alignment vertical="top"/>
    </xf>
    <xf numFmtId="49" fontId="0" fillId="0" borderId="43" xfId="0" applyNumberFormat="1" applyBorder="1" applyAlignment="1">
      <alignment vertical="top"/>
    </xf>
    <xf numFmtId="0" fontId="0" fillId="0" borderId="43" xfId="0" applyFont="1" applyBorder="1" applyAlignment="1">
      <alignment vertical="center"/>
    </xf>
    <xf numFmtId="0" fontId="0" fillId="0" borderId="43" xfId="0" applyFont="1" applyFill="1" applyBorder="1" applyAlignment="1" applyProtection="1">
      <alignment horizontal="left"/>
      <protection hidden="1"/>
    </xf>
    <xf numFmtId="0" fontId="5" fillId="0" borderId="0" xfId="0" applyFont="1" applyAlignment="1">
      <alignment horizontal="left" vertical="center"/>
    </xf>
    <xf numFmtId="0" fontId="15" fillId="0" borderId="0" xfId="0" applyFont="1" applyAlignment="1">
      <alignment horizontal="left" vertical="center"/>
    </xf>
    <xf numFmtId="0" fontId="7" fillId="0" borderId="0" xfId="0" applyFont="1" applyAlignment="1">
      <alignment/>
    </xf>
    <xf numFmtId="0" fontId="15" fillId="0" borderId="0" xfId="0" applyFont="1" applyAlignment="1">
      <alignment horizontal="left"/>
    </xf>
    <xf numFmtId="0" fontId="0" fillId="0" borderId="0" xfId="0" applyFont="1" applyBorder="1" applyAlignment="1">
      <alignment vertical="top"/>
    </xf>
    <xf numFmtId="49" fontId="0" fillId="0" borderId="0" xfId="0" applyNumberFormat="1" applyBorder="1" applyAlignment="1">
      <alignment horizontal="left" vertical="top"/>
    </xf>
    <xf numFmtId="0" fontId="0" fillId="0" borderId="26" xfId="0" applyFont="1" applyBorder="1" applyAlignment="1">
      <alignment horizontal="center" vertical="center"/>
    </xf>
    <xf numFmtId="0" fontId="3" fillId="0" borderId="21" xfId="0" applyFont="1" applyFill="1" applyBorder="1" applyAlignment="1">
      <alignment horizontal="left"/>
    </xf>
    <xf numFmtId="0" fontId="3" fillId="0" borderId="21" xfId="0" applyNumberFormat="1" applyFont="1" applyFill="1" applyBorder="1" applyAlignment="1">
      <alignment horizontal="center" vertical="justify"/>
    </xf>
    <xf numFmtId="0" fontId="0" fillId="0" borderId="21" xfId="0" applyFont="1" applyFill="1" applyBorder="1" applyAlignment="1" applyProtection="1">
      <alignment horizontal="left"/>
      <protection hidden="1"/>
    </xf>
    <xf numFmtId="0" fontId="0" fillId="0" borderId="44" xfId="0" applyFont="1" applyFill="1" applyBorder="1" applyAlignment="1" applyProtection="1">
      <alignment horizontal="left"/>
      <protection hidden="1"/>
    </xf>
    <xf numFmtId="0" fontId="1" fillId="0" borderId="0" xfId="0" applyFont="1" applyAlignment="1">
      <alignment horizontal="left" vertical="justify"/>
    </xf>
    <xf numFmtId="0" fontId="1" fillId="0" borderId="0" xfId="0" applyFont="1" applyAlignment="1">
      <alignment horizontal="left" vertical="justify"/>
    </xf>
    <xf numFmtId="0" fontId="5" fillId="0" borderId="0" xfId="0" applyFont="1" applyAlignment="1">
      <alignment vertical="justify"/>
    </xf>
    <xf numFmtId="0" fontId="5" fillId="0" borderId="0" xfId="0" applyFont="1" applyAlignment="1">
      <alignment horizontal="justify" vertical="center"/>
    </xf>
    <xf numFmtId="0" fontId="5" fillId="0" borderId="0" xfId="0" applyFont="1" applyAlignment="1">
      <alignment horizontal="justify" vertical="center"/>
    </xf>
    <xf numFmtId="0" fontId="5" fillId="0" borderId="0" xfId="0" applyFont="1" applyAlignment="1">
      <alignment horizontal="justify" vertical="center" wrapText="1"/>
    </xf>
    <xf numFmtId="0" fontId="5" fillId="0" borderId="0" xfId="0" applyFont="1" applyAlignment="1">
      <alignment horizontal="justify" vertical="center" wrapText="1"/>
    </xf>
    <xf numFmtId="0" fontId="1" fillId="0" borderId="0" xfId="0" applyFont="1" applyAlignment="1">
      <alignment horizontal="justify" vertical="center"/>
    </xf>
    <xf numFmtId="0" fontId="5" fillId="0" borderId="0" xfId="0" applyFont="1" applyAlignment="1">
      <alignment horizontal="left" vertical="center"/>
    </xf>
    <xf numFmtId="0" fontId="80" fillId="0" borderId="0" xfId="0" applyFont="1" applyAlignment="1">
      <alignment horizontal="left" vertical="center"/>
    </xf>
    <xf numFmtId="0" fontId="5" fillId="0" borderId="0" xfId="0" applyFont="1" applyAlignment="1">
      <alignment horizontal="justify" vertical="justify"/>
    </xf>
    <xf numFmtId="0" fontId="5" fillId="0" borderId="0" xfId="0" applyFont="1" applyAlignment="1">
      <alignment horizontal="justify" vertical="top" wrapText="1"/>
    </xf>
    <xf numFmtId="0" fontId="5" fillId="0" borderId="0" xfId="0" applyFont="1" applyAlignment="1">
      <alignment horizontal="justify" vertical="top"/>
    </xf>
    <xf numFmtId="0" fontId="5" fillId="0" borderId="0" xfId="0" applyFont="1" applyAlignment="1">
      <alignment horizontal="justify"/>
    </xf>
    <xf numFmtId="0" fontId="15" fillId="0" borderId="0" xfId="0" applyFont="1" applyAlignment="1">
      <alignment horizontal="justify" vertical="center"/>
    </xf>
    <xf numFmtId="0" fontId="5" fillId="0" borderId="0" xfId="0" applyFont="1" applyAlignment="1">
      <alignment horizontal="justify"/>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Hoja1" xfId="53"/>
    <cellStyle name="Normal_Licencias 04-05"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3">
    <dxf>
      <font>
        <color indexed="12"/>
      </font>
    </dxf>
    <dxf>
      <font>
        <color indexed="12"/>
      </font>
    </dxf>
    <dxf>
      <font>
        <color rgb="FF0000D4"/>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1323975</xdr:colOff>
      <xdr:row>0</xdr:row>
      <xdr:rowOff>38100</xdr:rowOff>
    </xdr:from>
    <xdr:to>
      <xdr:col>10</xdr:col>
      <xdr:colOff>266700</xdr:colOff>
      <xdr:row>4</xdr:row>
      <xdr:rowOff>28575</xdr:rowOff>
    </xdr:to>
    <xdr:pic>
      <xdr:nvPicPr>
        <xdr:cNvPr id="1" name="Picture 8" descr="logo FEDO GIF small"/>
        <xdr:cNvPicPr preferRelativeResize="1">
          <a:picLocks noChangeAspect="1"/>
        </xdr:cNvPicPr>
      </xdr:nvPicPr>
      <xdr:blipFill>
        <a:blip r:embed="rId1"/>
        <a:stretch>
          <a:fillRect/>
        </a:stretch>
      </xdr:blipFill>
      <xdr:spPr>
        <a:xfrm>
          <a:off x="5086350" y="38100"/>
          <a:ext cx="154305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257175</xdr:colOff>
      <xdr:row>0</xdr:row>
      <xdr:rowOff>0</xdr:rowOff>
    </xdr:from>
    <xdr:to>
      <xdr:col>9</xdr:col>
      <xdr:colOff>800100</xdr:colOff>
      <xdr:row>3</xdr:row>
      <xdr:rowOff>123825</xdr:rowOff>
    </xdr:to>
    <xdr:pic>
      <xdr:nvPicPr>
        <xdr:cNvPr id="1" name="Picture 42" descr="logo FEDO GIF small"/>
        <xdr:cNvPicPr preferRelativeResize="1">
          <a:picLocks noChangeAspect="1"/>
        </xdr:cNvPicPr>
      </xdr:nvPicPr>
      <xdr:blipFill>
        <a:blip r:embed="rId1"/>
        <a:stretch>
          <a:fillRect/>
        </a:stretch>
      </xdr:blipFill>
      <xdr:spPr>
        <a:xfrm>
          <a:off x="7743825" y="0"/>
          <a:ext cx="1476375" cy="733425"/>
        </a:xfrm>
        <a:prstGeom prst="rect">
          <a:avLst/>
        </a:prstGeom>
        <a:noFill/>
        <a:ln w="9525" cmpd="sng">
          <a:noFill/>
        </a:ln>
      </xdr:spPr>
    </xdr:pic>
    <xdr:clientData/>
  </xdr:twoCellAnchor>
  <xdr:twoCellAnchor>
    <xdr:from>
      <xdr:col>0</xdr:col>
      <xdr:colOff>238125</xdr:colOff>
      <xdr:row>108</xdr:row>
      <xdr:rowOff>161925</xdr:rowOff>
    </xdr:from>
    <xdr:to>
      <xdr:col>7</xdr:col>
      <xdr:colOff>895350</xdr:colOff>
      <xdr:row>117</xdr:row>
      <xdr:rowOff>57150</xdr:rowOff>
    </xdr:to>
    <xdr:sp>
      <xdr:nvSpPr>
        <xdr:cNvPr id="2" name="Text Box 322"/>
        <xdr:cNvSpPr txBox="1">
          <a:spLocks noChangeArrowheads="1"/>
        </xdr:cNvSpPr>
      </xdr:nvSpPr>
      <xdr:spPr>
        <a:xfrm>
          <a:off x="238125" y="17106900"/>
          <a:ext cx="7210425" cy="2590800"/>
        </a:xfrm>
        <a:prstGeom prst="rect">
          <a:avLst/>
        </a:prstGeom>
        <a:solidFill>
          <a:srgbClr val="FFFF99">
            <a:alpha val="44000"/>
          </a:srgbClr>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Arial"/>
              <a:ea typeface="Arial"/>
              <a:cs typeface="Arial"/>
            </a:rPr>
            <a:t>PROTECCIÓN DE DATOS DE CARÁCTER PERSONAL</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Los solicitantes de licencia deportiva declaran conocer la existencia de un fichero de la Federación Española de Orientación, ubicado en su sede social (C/ Alemania 30 entlo. dcha. 03003 Alicante) con sus datos de carácter personal y consienten en su tratamiento. Estos datos han sido recogidos por  la F.E.D.O., destinataria de la información, para poder tramitar sus licencias federativas y todo lo que ello implica: tramitación del seguro deportivo, publicación de los datos a efectos de competición (inscripciones, resultados, ...) tanto en el lugar de la competición como en la pagina web, e informar a los federados de actividades relacionadas con la orientación, así como de cualquier dato que pudiera afectar a la práctica de cualquiera de las modalidades deportivas que recogen los estatutos de la F.E.D.O. 
</a:t>
          </a:r>
          <a:r>
            <a:rPr lang="en-US" cap="none" sz="800" b="0" i="0" u="none" baseline="0">
              <a:solidFill>
                <a:srgbClr val="000000"/>
              </a:solidFill>
              <a:latin typeface="Arial"/>
              <a:ea typeface="Arial"/>
              <a:cs typeface="Arial"/>
            </a:rPr>
            <a:t>Los datos de los federados podrán ser cedidos a la Administraciones Públicas en cumplimiento de la normativa deportiva, laboral, de seguridad social y tributaria. Asimismo consienten en que sus datos personales puedan ser cedidos al Consejo Superior de Deportes y Comité Olímpico Español, con la finalidad prevista a tal fin en la Ley. Autoriza expresamente a que sus datos sean cedidos a la Federación Portuguesa de Orientación para la gestión de inscripción de carreras,  a las Federaciones Internacionales en las cuales se haya integrada la Federación Española de Orientación,  conforme a la correspondiente autorización del CSD, con el fin de gestionar la participación en la actividad internacional, cobertura, contratación de seguros, estadísticos y de notificaciones.Se autoriza a tratar los datos de salud del federado con la finalidad de gestionar las pruebas para el control de sustancias prohibidas en la práctica del deporte. 
</a:t>
          </a:r>
          <a:r>
            <a:rPr lang="en-US" cap="none" sz="800" b="0" i="0" u="none" baseline="0">
              <a:solidFill>
                <a:srgbClr val="000000"/>
              </a:solidFill>
              <a:latin typeface="Arial"/>
              <a:ea typeface="Arial"/>
              <a:cs typeface="Arial"/>
            </a:rPr>
            <a:t>Se autoriza a tratar los datos personales del federado por el Comité de Disciplina Deportiva, autorizando expresamente la utilización del domicilio de mi club y Federación Autonómica como domicilio de notificaciones, si intentada la notificación personal esta hubiera resultado infructuosa una vez. De acuerdo con la Ley orgánica 15/1999 de 13 de diciembre de protección de datos de carácter personal, los federados declaran conocer los derechos que les asisten de acceso, oposición, rectificación y cancelación de los datos de los ficheros de la F.E.D.O.en la siguiente dirección: C/ Alemania 30 entlo. dcha. 03003  Alicante. Asimismo se obligan a comunicar a la F.E.D.O. cualquier variación o modificación que pudieran sufrir esos datos.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428625</xdr:colOff>
      <xdr:row>1</xdr:row>
      <xdr:rowOff>0</xdr:rowOff>
    </xdr:from>
    <xdr:to>
      <xdr:col>5</xdr:col>
      <xdr:colOff>209550</xdr:colOff>
      <xdr:row>4</xdr:row>
      <xdr:rowOff>171450</xdr:rowOff>
    </xdr:to>
    <xdr:pic>
      <xdr:nvPicPr>
        <xdr:cNvPr id="1" name="Picture 1" descr="logo fedo con texto GIF"/>
        <xdr:cNvPicPr preferRelativeResize="1">
          <a:picLocks noChangeAspect="1"/>
        </xdr:cNvPicPr>
      </xdr:nvPicPr>
      <xdr:blipFill>
        <a:blip r:embed="rId1"/>
        <a:stretch>
          <a:fillRect/>
        </a:stretch>
      </xdr:blipFill>
      <xdr:spPr>
        <a:xfrm>
          <a:off x="4314825" y="152400"/>
          <a:ext cx="14763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cretaria@fedo.org" TargetMode="External" /><Relationship Id="rId2" Type="http://schemas.openxmlformats.org/officeDocument/2006/relationships/hyperlink" Target="mailto:secretaria@fedo.or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22"/>
  </sheetPr>
  <dimension ref="B3:O136"/>
  <sheetViews>
    <sheetView showGridLines="0" zoomScalePageLayoutView="0" workbookViewId="0" topLeftCell="A1">
      <selection activeCell="C92" sqref="C92:C98"/>
    </sheetView>
  </sheetViews>
  <sheetFormatPr defaultColWidth="11.421875" defaultRowHeight="12"/>
  <cols>
    <col min="1" max="1" width="1.421875" style="0" customWidth="1"/>
    <col min="2" max="2" width="5.28125" style="45" customWidth="1"/>
    <col min="3" max="3" width="7.00390625" style="0" customWidth="1"/>
    <col min="4" max="4" width="16.28125" style="0" customWidth="1"/>
    <col min="5" max="5" width="13.140625" style="0" customWidth="1"/>
    <col min="6" max="6" width="13.28125" style="0" customWidth="1"/>
    <col min="7" max="7" width="22.8515625" style="0" customWidth="1"/>
    <col min="8" max="8" width="5.8515625" style="0" customWidth="1"/>
    <col min="9" max="9" width="4.421875" style="0" customWidth="1"/>
    <col min="10" max="10" width="5.8515625" style="0" customWidth="1"/>
    <col min="11" max="11" width="5.7109375" style="0" customWidth="1"/>
    <col min="12" max="12" width="1.1484375" style="0" customWidth="1"/>
  </cols>
  <sheetData>
    <row r="1" ht="12"/>
    <row r="2" ht="12"/>
    <row r="3" spans="2:11" ht="18" customHeight="1">
      <c r="B3" s="362" t="s">
        <v>358</v>
      </c>
      <c r="C3" s="362"/>
      <c r="D3" s="362"/>
      <c r="E3" s="362"/>
      <c r="F3" s="362"/>
      <c r="G3" s="362"/>
      <c r="H3" s="362"/>
      <c r="I3" s="362"/>
      <c r="J3" s="362"/>
      <c r="K3" s="362"/>
    </row>
    <row r="4" spans="2:11" ht="18" customHeight="1">
      <c r="B4" s="362" t="s">
        <v>386</v>
      </c>
      <c r="C4" s="362"/>
      <c r="D4" s="362"/>
      <c r="E4" s="362"/>
      <c r="F4" s="362"/>
      <c r="G4" s="362"/>
      <c r="H4" s="362"/>
      <c r="I4" s="362"/>
      <c r="J4" s="362"/>
      <c r="K4" s="362"/>
    </row>
    <row r="5" spans="2:11" ht="18" customHeight="1">
      <c r="B5" s="79"/>
      <c r="C5" s="79"/>
      <c r="D5" s="79"/>
      <c r="E5" s="79"/>
      <c r="F5" s="79"/>
      <c r="G5" s="79"/>
      <c r="H5" s="79"/>
      <c r="I5" s="79"/>
      <c r="J5" s="79"/>
      <c r="K5" s="79"/>
    </row>
    <row r="6" spans="2:11" ht="39.75" customHeight="1">
      <c r="B6" s="363" t="s">
        <v>42</v>
      </c>
      <c r="C6" s="363"/>
      <c r="D6" s="363"/>
      <c r="E6" s="363"/>
      <c r="F6" s="363"/>
      <c r="G6" s="363"/>
      <c r="H6" s="363"/>
      <c r="I6" s="363"/>
      <c r="J6" s="363"/>
      <c r="K6" s="363"/>
    </row>
    <row r="7" spans="2:11" ht="14.25" customHeight="1">
      <c r="B7" s="52"/>
      <c r="C7" s="52"/>
      <c r="D7" s="52"/>
      <c r="E7" s="52"/>
      <c r="F7" s="52"/>
      <c r="G7" s="52"/>
      <c r="H7" s="52"/>
      <c r="I7" s="52"/>
      <c r="J7" s="52"/>
      <c r="K7" s="52"/>
    </row>
    <row r="8" spans="2:11" ht="14.25" customHeight="1">
      <c r="B8" s="52"/>
      <c r="C8" s="52"/>
      <c r="D8" s="52"/>
      <c r="E8" s="52"/>
      <c r="F8" s="52"/>
      <c r="G8" s="52"/>
      <c r="H8" s="52"/>
      <c r="I8" s="52"/>
      <c r="J8" s="52"/>
      <c r="K8" s="52"/>
    </row>
    <row r="9" ht="12.75">
      <c r="B9" s="43"/>
    </row>
    <row r="10" spans="2:11" ht="15.75">
      <c r="B10" s="316" t="s">
        <v>314</v>
      </c>
      <c r="C10" s="236"/>
      <c r="D10" s="236"/>
      <c r="E10" s="236"/>
      <c r="F10" s="236"/>
      <c r="G10" s="236"/>
      <c r="H10" s="236"/>
      <c r="I10" s="236"/>
      <c r="J10" s="236"/>
      <c r="K10" s="236"/>
    </row>
    <row r="11" s="56" customFormat="1" ht="15.75">
      <c r="B11" s="55"/>
    </row>
    <row r="12" ht="12.75">
      <c r="B12" s="42"/>
    </row>
    <row r="13" spans="2:13" ht="12.75">
      <c r="B13" s="318" t="s">
        <v>315</v>
      </c>
      <c r="C13" s="319" t="s">
        <v>394</v>
      </c>
      <c r="D13" s="319"/>
      <c r="E13" s="320"/>
      <c r="F13" s="320"/>
      <c r="G13" s="320"/>
      <c r="H13" s="320"/>
      <c r="I13" s="320"/>
      <c r="J13" s="320"/>
      <c r="K13" s="320"/>
      <c r="M13" s="106"/>
    </row>
    <row r="14" spans="3:4" ht="12.75">
      <c r="C14" s="39"/>
      <c r="D14" s="39"/>
    </row>
    <row r="15" spans="3:4" ht="12.75">
      <c r="C15" s="321" t="s">
        <v>316</v>
      </c>
      <c r="D15" s="39"/>
    </row>
    <row r="16" spans="3:4" ht="12.75">
      <c r="C16" s="39"/>
      <c r="D16" s="39"/>
    </row>
    <row r="17" spans="2:4" ht="12.75">
      <c r="B17" s="51" t="s">
        <v>317</v>
      </c>
      <c r="C17" s="39"/>
      <c r="D17" s="39"/>
    </row>
    <row r="18" spans="2:4" ht="12.75">
      <c r="B18" s="51"/>
      <c r="C18" s="39"/>
      <c r="D18" s="39"/>
    </row>
    <row r="19" spans="2:11" ht="39.75" customHeight="1">
      <c r="B19" s="364" t="s">
        <v>387</v>
      </c>
      <c r="C19" s="365"/>
      <c r="D19" s="365"/>
      <c r="E19" s="365"/>
      <c r="F19" s="365"/>
      <c r="G19" s="365"/>
      <c r="H19" s="365"/>
      <c r="I19" s="365"/>
      <c r="J19" s="365"/>
      <c r="K19" s="365"/>
    </row>
    <row r="20" spans="2:11" ht="42.75" customHeight="1">
      <c r="B20" s="368" t="s">
        <v>424</v>
      </c>
      <c r="C20" s="366"/>
      <c r="D20" s="366"/>
      <c r="E20" s="366"/>
      <c r="F20" s="366"/>
      <c r="G20" s="366"/>
      <c r="H20" s="366"/>
      <c r="I20" s="366"/>
      <c r="J20" s="366"/>
      <c r="K20" s="366"/>
    </row>
    <row r="21" spans="2:4" ht="12.75">
      <c r="B21" s="51"/>
      <c r="C21" s="39"/>
      <c r="D21" s="39"/>
    </row>
    <row r="22" spans="2:4" ht="12.75">
      <c r="B22" s="51"/>
      <c r="C22" s="345" t="s">
        <v>426</v>
      </c>
      <c r="D22" s="39"/>
    </row>
    <row r="23" spans="2:4" ht="12.75">
      <c r="B23" s="51"/>
      <c r="C23" s="345" t="s">
        <v>425</v>
      </c>
      <c r="D23" s="39"/>
    </row>
    <row r="24" spans="2:4" ht="12.75">
      <c r="B24" s="51"/>
      <c r="C24" s="345"/>
      <c r="D24" s="39"/>
    </row>
    <row r="25" spans="2:11" ht="12.75">
      <c r="B25" s="343" t="s">
        <v>423</v>
      </c>
      <c r="C25" s="39"/>
      <c r="D25" s="39"/>
      <c r="E25" s="344"/>
      <c r="F25" s="344"/>
      <c r="G25" s="344"/>
      <c r="H25" s="344"/>
      <c r="I25" s="344"/>
      <c r="J25" s="344"/>
      <c r="K25" s="344"/>
    </row>
    <row r="27" spans="2:4" ht="12.75">
      <c r="B27" s="42"/>
      <c r="C27" s="321" t="s">
        <v>331</v>
      </c>
      <c r="D27" s="39"/>
    </row>
    <row r="28" ht="12.75">
      <c r="B28" s="42"/>
    </row>
    <row r="29" spans="2:11" ht="37.5" customHeight="1">
      <c r="B29" s="357" t="s">
        <v>388</v>
      </c>
      <c r="C29" s="356"/>
      <c r="D29" s="356"/>
      <c r="E29" s="356"/>
      <c r="F29" s="356"/>
      <c r="G29" s="356"/>
      <c r="H29" s="356"/>
      <c r="I29" s="356"/>
      <c r="J29" s="356"/>
      <c r="K29" s="356"/>
    </row>
    <row r="30" spans="2:11" ht="12.75">
      <c r="B30" s="43"/>
      <c r="C30" s="43"/>
      <c r="D30" s="43"/>
      <c r="E30" s="43"/>
      <c r="F30" s="43"/>
      <c r="G30" s="43"/>
      <c r="H30" s="43"/>
      <c r="I30" s="43"/>
      <c r="J30" s="43"/>
      <c r="K30" s="43"/>
    </row>
    <row r="31" spans="2:4" ht="12.75">
      <c r="B31" s="42"/>
      <c r="C31" s="321" t="s">
        <v>318</v>
      </c>
      <c r="D31" s="39"/>
    </row>
    <row r="32" ht="12.75">
      <c r="B32" s="42"/>
    </row>
    <row r="33" spans="2:11" ht="24.75" customHeight="1">
      <c r="B33" s="356" t="s">
        <v>48</v>
      </c>
      <c r="C33" s="356"/>
      <c r="D33" s="356"/>
      <c r="E33" s="356"/>
      <c r="F33" s="356"/>
      <c r="G33" s="356"/>
      <c r="H33" s="356"/>
      <c r="I33" s="356"/>
      <c r="J33" s="356"/>
      <c r="K33" s="356"/>
    </row>
    <row r="34" ht="12.75">
      <c r="B34" s="46"/>
    </row>
    <row r="35" spans="2:11" ht="24" customHeight="1">
      <c r="B35" s="367" t="s">
        <v>47</v>
      </c>
      <c r="C35" s="367"/>
      <c r="D35" s="367"/>
      <c r="E35" s="367"/>
      <c r="F35" s="367"/>
      <c r="G35" s="367"/>
      <c r="H35" s="367"/>
      <c r="I35" s="367"/>
      <c r="J35" s="367"/>
      <c r="K35" s="367"/>
    </row>
    <row r="36" spans="2:11" ht="12.75" customHeight="1">
      <c r="B36" s="46"/>
      <c r="C36" s="46"/>
      <c r="D36" s="46"/>
      <c r="E36" s="46"/>
      <c r="F36" s="46"/>
      <c r="G36" s="46"/>
      <c r="H36" s="46"/>
      <c r="I36" s="46"/>
      <c r="J36" s="46"/>
      <c r="K36" s="46"/>
    </row>
    <row r="37" spans="2:11" ht="37.5" customHeight="1">
      <c r="B37" s="366" t="s">
        <v>13</v>
      </c>
      <c r="C37" s="366"/>
      <c r="D37" s="366"/>
      <c r="E37" s="366"/>
      <c r="F37" s="366"/>
      <c r="G37" s="366"/>
      <c r="H37" s="366"/>
      <c r="I37" s="366"/>
      <c r="J37" s="366"/>
      <c r="K37" s="366"/>
    </row>
    <row r="38" ht="12.75">
      <c r="B38" s="43"/>
    </row>
    <row r="39" spans="2:11" ht="25.5" customHeight="1">
      <c r="B39" s="356" t="s">
        <v>15</v>
      </c>
      <c r="C39" s="356"/>
      <c r="D39" s="356"/>
      <c r="E39" s="356"/>
      <c r="F39" s="356"/>
      <c r="G39" s="356"/>
      <c r="H39" s="356"/>
      <c r="I39" s="356"/>
      <c r="J39" s="356"/>
      <c r="K39" s="356"/>
    </row>
    <row r="40" spans="2:11" ht="13.5" customHeight="1">
      <c r="B40" s="43"/>
      <c r="C40" s="43"/>
      <c r="D40" s="43"/>
      <c r="E40" s="43"/>
      <c r="F40" s="43"/>
      <c r="G40" s="43"/>
      <c r="H40" s="43"/>
      <c r="I40" s="43"/>
      <c r="J40" s="43"/>
      <c r="K40" s="43"/>
    </row>
    <row r="41" spans="2:4" ht="12.75">
      <c r="B41" s="50"/>
      <c r="C41" s="321" t="s">
        <v>303</v>
      </c>
      <c r="D41" s="39"/>
    </row>
    <row r="42" ht="12.75">
      <c r="B42" s="49"/>
    </row>
    <row r="43" spans="2:11" ht="42.75" customHeight="1">
      <c r="B43" s="356" t="s">
        <v>305</v>
      </c>
      <c r="C43" s="356"/>
      <c r="D43" s="356"/>
      <c r="E43" s="356"/>
      <c r="F43" s="356"/>
      <c r="G43" s="356"/>
      <c r="H43" s="356"/>
      <c r="I43" s="356"/>
      <c r="J43" s="356"/>
      <c r="K43" s="356"/>
    </row>
    <row r="44" ht="12.75">
      <c r="B44" s="43"/>
    </row>
    <row r="45" spans="2:4" ht="12.75">
      <c r="B45" s="50"/>
      <c r="C45" s="321" t="s">
        <v>319</v>
      </c>
      <c r="D45" s="39"/>
    </row>
    <row r="46" ht="12.75">
      <c r="B46" s="49"/>
    </row>
    <row r="47" spans="2:11" ht="72.75" customHeight="1">
      <c r="B47" s="356" t="s">
        <v>240</v>
      </c>
      <c r="C47" s="356"/>
      <c r="D47" s="356"/>
      <c r="E47" s="356"/>
      <c r="F47" s="356"/>
      <c r="G47" s="356"/>
      <c r="H47" s="356"/>
      <c r="I47" s="356"/>
      <c r="J47" s="356"/>
      <c r="K47" s="356"/>
    </row>
    <row r="48" ht="12.75">
      <c r="B48" s="43"/>
    </row>
    <row r="49" spans="2:4" ht="12.75">
      <c r="B49" s="50"/>
      <c r="C49" s="321" t="s">
        <v>16</v>
      </c>
      <c r="D49" s="39"/>
    </row>
    <row r="50" ht="12.75">
      <c r="B50" s="49"/>
    </row>
    <row r="51" spans="2:11" ht="42.75" customHeight="1">
      <c r="B51" s="356" t="s">
        <v>12</v>
      </c>
      <c r="C51" s="356"/>
      <c r="D51" s="356"/>
      <c r="E51" s="356"/>
      <c r="F51" s="356"/>
      <c r="G51" s="356"/>
      <c r="H51" s="356"/>
      <c r="I51" s="356"/>
      <c r="J51" s="356"/>
      <c r="K51" s="356"/>
    </row>
    <row r="52" spans="2:11" ht="12.75">
      <c r="B52" s="42"/>
      <c r="K52" s="44"/>
    </row>
    <row r="53" spans="3:4" ht="12.75">
      <c r="C53" s="321" t="s">
        <v>326</v>
      </c>
      <c r="D53" s="39"/>
    </row>
    <row r="54" spans="3:11" ht="16.5" customHeight="1">
      <c r="C54" s="43"/>
      <c r="D54" s="43"/>
      <c r="E54" s="43"/>
      <c r="F54" s="43"/>
      <c r="G54" s="43"/>
      <c r="H54" s="43"/>
      <c r="I54" s="43"/>
      <c r="J54" s="43"/>
      <c r="K54" s="46"/>
    </row>
    <row r="55" spans="2:11" ht="52.5" customHeight="1">
      <c r="B55" s="356" t="s">
        <v>255</v>
      </c>
      <c r="C55" s="356"/>
      <c r="D55" s="356"/>
      <c r="E55" s="356"/>
      <c r="F55" s="356"/>
      <c r="G55" s="356"/>
      <c r="H55" s="356"/>
      <c r="I55" s="356"/>
      <c r="J55" s="356"/>
      <c r="K55" s="356"/>
    </row>
    <row r="56" spans="3:11" ht="16.5" customHeight="1">
      <c r="C56" s="43"/>
      <c r="D56" s="43"/>
      <c r="E56" s="43"/>
      <c r="F56" s="43"/>
      <c r="G56" s="43"/>
      <c r="H56" s="43"/>
      <c r="I56" s="43"/>
      <c r="J56" s="43"/>
      <c r="K56" s="46"/>
    </row>
    <row r="57" spans="3:4" ht="12.75">
      <c r="C57" s="321" t="s">
        <v>64</v>
      </c>
      <c r="D57" s="39"/>
    </row>
    <row r="58" spans="3:4" ht="12.75">
      <c r="C58" s="39"/>
      <c r="D58" s="39"/>
    </row>
    <row r="59" spans="2:11" ht="66.75" customHeight="1">
      <c r="B59" s="356" t="s">
        <v>72</v>
      </c>
      <c r="C59" s="356"/>
      <c r="D59" s="356"/>
      <c r="E59" s="356"/>
      <c r="F59" s="356"/>
      <c r="G59" s="356"/>
      <c r="H59" s="356"/>
      <c r="I59" s="356"/>
      <c r="J59" s="356"/>
      <c r="K59" s="356"/>
    </row>
    <row r="60" spans="2:11" ht="15.75" customHeight="1">
      <c r="B60" s="210"/>
      <c r="C60" s="210"/>
      <c r="D60" s="210"/>
      <c r="E60" s="210"/>
      <c r="F60" s="210"/>
      <c r="G60" s="210"/>
      <c r="H60" s="210"/>
      <c r="I60" s="210"/>
      <c r="J60" s="210"/>
      <c r="K60" s="43"/>
    </row>
    <row r="61" spans="2:4" ht="12.75">
      <c r="B61" s="50"/>
      <c r="C61" s="321" t="s">
        <v>71</v>
      </c>
      <c r="D61" s="39"/>
    </row>
    <row r="62" ht="12.75">
      <c r="B62" s="49"/>
    </row>
    <row r="63" spans="2:11" ht="112.5" customHeight="1">
      <c r="B63" s="360" t="s">
        <v>361</v>
      </c>
      <c r="C63" s="356"/>
      <c r="D63" s="356"/>
      <c r="E63" s="356"/>
      <c r="F63" s="356"/>
      <c r="G63" s="356"/>
      <c r="H63" s="356"/>
      <c r="I63" s="356"/>
      <c r="J63" s="356"/>
      <c r="K63" s="356"/>
    </row>
    <row r="64" spans="2:11" ht="127.5" customHeight="1">
      <c r="B64" s="356" t="s">
        <v>4</v>
      </c>
      <c r="C64" s="356"/>
      <c r="D64" s="356"/>
      <c r="E64" s="356"/>
      <c r="F64" s="356"/>
      <c r="G64" s="356"/>
      <c r="H64" s="356"/>
      <c r="I64" s="356"/>
      <c r="J64" s="356"/>
      <c r="K64" s="356"/>
    </row>
    <row r="65" spans="2:15" ht="51" customHeight="1">
      <c r="B65" s="356" t="s">
        <v>5</v>
      </c>
      <c r="C65" s="356"/>
      <c r="D65" s="356"/>
      <c r="E65" s="356"/>
      <c r="F65" s="356"/>
      <c r="G65" s="356"/>
      <c r="H65" s="356"/>
      <c r="I65" s="356"/>
      <c r="J65" s="356"/>
      <c r="K65" s="356"/>
      <c r="L65" s="43"/>
      <c r="O65" s="211"/>
    </row>
    <row r="66" spans="2:11" ht="62.25" customHeight="1">
      <c r="B66" s="357" t="s">
        <v>362</v>
      </c>
      <c r="C66" s="356"/>
      <c r="D66" s="356"/>
      <c r="E66" s="356"/>
      <c r="F66" s="356"/>
      <c r="G66" s="356"/>
      <c r="H66" s="356"/>
      <c r="I66" s="356"/>
      <c r="J66" s="356"/>
      <c r="K66" s="356"/>
    </row>
    <row r="67" spans="2:4" ht="21" customHeight="1" hidden="1">
      <c r="B67" s="50"/>
      <c r="C67" s="209" t="s">
        <v>16</v>
      </c>
      <c r="D67" s="39"/>
    </row>
    <row r="68" ht="12.75" hidden="1">
      <c r="B68" s="49"/>
    </row>
    <row r="69" spans="2:11" ht="36" customHeight="1" hidden="1">
      <c r="B69" s="356" t="s">
        <v>6</v>
      </c>
      <c r="C69" s="356"/>
      <c r="D69" s="356"/>
      <c r="E69" s="356"/>
      <c r="F69" s="356"/>
      <c r="G69" s="356"/>
      <c r="H69" s="356"/>
      <c r="I69" s="356"/>
      <c r="J69" s="356"/>
      <c r="K69" s="356"/>
    </row>
    <row r="70" spans="2:11" ht="12.75">
      <c r="B70" s="42"/>
      <c r="K70" s="44"/>
    </row>
    <row r="71" spans="3:10" ht="12.75">
      <c r="C71" s="321" t="s">
        <v>389</v>
      </c>
      <c r="D71" s="44"/>
      <c r="E71" s="44"/>
      <c r="F71" s="44"/>
      <c r="G71" s="44"/>
      <c r="H71" s="44"/>
      <c r="I71" s="44"/>
      <c r="J71" s="44"/>
    </row>
    <row r="72" ht="14.25" customHeight="1">
      <c r="K72" s="46"/>
    </row>
    <row r="73" spans="2:11" ht="13.5" customHeight="1">
      <c r="B73" s="357" t="s">
        <v>413</v>
      </c>
      <c r="C73" s="356"/>
      <c r="D73" s="356"/>
      <c r="E73" s="356"/>
      <c r="F73" s="356"/>
      <c r="G73" s="356"/>
      <c r="H73" s="356"/>
      <c r="I73" s="356"/>
      <c r="J73" s="356"/>
      <c r="K73" s="356"/>
    </row>
    <row r="74" spans="2:11" ht="13.5" customHeight="1">
      <c r="B74" s="357" t="s">
        <v>414</v>
      </c>
      <c r="C74" s="356"/>
      <c r="D74" s="356"/>
      <c r="E74" s="356"/>
      <c r="F74" s="356"/>
      <c r="G74" s="356"/>
      <c r="H74" s="356"/>
      <c r="I74" s="356"/>
      <c r="J74" s="356"/>
      <c r="K74" s="356"/>
    </row>
    <row r="75" spans="2:11" ht="13.5" customHeight="1">
      <c r="B75" s="361" t="s">
        <v>415</v>
      </c>
      <c r="C75" s="361"/>
      <c r="D75" s="361"/>
      <c r="E75" s="361"/>
      <c r="F75" s="361"/>
      <c r="G75" s="361"/>
      <c r="H75" s="361"/>
      <c r="I75" s="361"/>
      <c r="J75" s="361"/>
      <c r="K75" s="361"/>
    </row>
    <row r="76" spans="2:11" ht="13.5" customHeight="1">
      <c r="B76" s="361" t="s">
        <v>416</v>
      </c>
      <c r="C76" s="361"/>
      <c r="D76" s="361"/>
      <c r="E76" s="361"/>
      <c r="F76" s="361"/>
      <c r="G76" s="361"/>
      <c r="H76" s="361"/>
      <c r="I76" s="361"/>
      <c r="J76" s="361"/>
      <c r="K76" s="342"/>
    </row>
    <row r="77" spans="2:10" ht="12.75">
      <c r="B77" s="43"/>
      <c r="C77" s="46"/>
      <c r="D77" s="46"/>
      <c r="E77" s="46"/>
      <c r="F77" s="46"/>
      <c r="G77" s="46"/>
      <c r="H77" s="46"/>
      <c r="I77" s="46"/>
      <c r="J77" s="46"/>
    </row>
    <row r="78" spans="3:14" ht="12.75">
      <c r="C78" s="87" t="s">
        <v>320</v>
      </c>
      <c r="D78" s="40" t="s">
        <v>328</v>
      </c>
      <c r="E78" s="40" t="s">
        <v>328</v>
      </c>
      <c r="H78" s="53"/>
      <c r="J78" s="53" t="s">
        <v>321</v>
      </c>
      <c r="M78" s="105"/>
      <c r="N78" s="105"/>
    </row>
    <row r="79" spans="3:13" ht="12.75">
      <c r="C79" s="88"/>
      <c r="D79" s="40" t="s">
        <v>262</v>
      </c>
      <c r="E79" s="40" t="s">
        <v>263</v>
      </c>
      <c r="H79" s="53"/>
      <c r="J79" s="53"/>
      <c r="M79" s="107"/>
    </row>
    <row r="80" spans="3:10" ht="12.75">
      <c r="C80" s="89" t="s">
        <v>372</v>
      </c>
      <c r="D80" s="41" t="s">
        <v>264</v>
      </c>
      <c r="E80" s="41"/>
      <c r="H80" s="54"/>
      <c r="J80" s="166">
        <v>55</v>
      </c>
    </row>
    <row r="81" spans="3:10" ht="12.75">
      <c r="C81" s="89" t="s">
        <v>374</v>
      </c>
      <c r="D81" s="121" t="s">
        <v>265</v>
      </c>
      <c r="E81" s="121"/>
      <c r="F81" s="56"/>
      <c r="G81" s="56"/>
      <c r="H81" s="54"/>
      <c r="J81" s="166">
        <v>55</v>
      </c>
    </row>
    <row r="82" spans="3:10" ht="12.75">
      <c r="C82" s="89" t="s">
        <v>376</v>
      </c>
      <c r="D82" s="41" t="s">
        <v>266</v>
      </c>
      <c r="E82" s="41"/>
      <c r="F82" s="56"/>
      <c r="H82" s="54"/>
      <c r="J82" s="166">
        <v>22</v>
      </c>
    </row>
    <row r="83" spans="3:10" ht="12.75">
      <c r="C83" s="89" t="s">
        <v>373</v>
      </c>
      <c r="D83" s="41"/>
      <c r="E83" s="41" t="s">
        <v>226</v>
      </c>
      <c r="H83" s="54"/>
      <c r="J83" s="166">
        <v>50</v>
      </c>
    </row>
    <row r="84" spans="3:10" ht="12.75">
      <c r="C84" s="89" t="s">
        <v>375</v>
      </c>
      <c r="D84" s="121"/>
      <c r="E84" s="121" t="s">
        <v>395</v>
      </c>
      <c r="F84" s="56"/>
      <c r="G84" s="56"/>
      <c r="H84" s="54"/>
      <c r="J84" s="166">
        <v>50</v>
      </c>
    </row>
    <row r="85" spans="3:10" ht="12.75">
      <c r="C85" s="89" t="s">
        <v>377</v>
      </c>
      <c r="D85" s="41"/>
      <c r="E85" s="41" t="s">
        <v>398</v>
      </c>
      <c r="F85" s="56"/>
      <c r="H85" s="54"/>
      <c r="J85" s="166">
        <v>20</v>
      </c>
    </row>
    <row r="86" spans="3:10" ht="12.75">
      <c r="C86" s="89" t="s">
        <v>137</v>
      </c>
      <c r="D86" s="41" t="s">
        <v>396</v>
      </c>
      <c r="H86" s="54"/>
      <c r="J86" s="166">
        <v>65</v>
      </c>
    </row>
    <row r="87" spans="3:10" ht="12.75">
      <c r="C87" s="89" t="s">
        <v>225</v>
      </c>
      <c r="D87" s="41" t="s">
        <v>397</v>
      </c>
      <c r="H87" s="54"/>
      <c r="J87" s="166">
        <v>90</v>
      </c>
    </row>
    <row r="88" spans="11:13" ht="24.75" customHeight="1">
      <c r="K88" s="46"/>
      <c r="M88" s="107"/>
    </row>
    <row r="89" spans="2:11" ht="31.5" customHeight="1">
      <c r="B89" s="357" t="s">
        <v>440</v>
      </c>
      <c r="C89" s="356"/>
      <c r="D89" s="356"/>
      <c r="E89" s="356"/>
      <c r="F89" s="356"/>
      <c r="G89" s="356"/>
      <c r="H89" s="356"/>
      <c r="I89" s="356"/>
      <c r="J89" s="356"/>
      <c r="K89" s="356"/>
    </row>
    <row r="90" ht="12.75">
      <c r="B90" s="48"/>
    </row>
    <row r="91" spans="3:10" ht="12.75">
      <c r="C91" s="47" t="s">
        <v>320</v>
      </c>
      <c r="D91" s="47"/>
      <c r="E91" s="40" t="s">
        <v>328</v>
      </c>
      <c r="H91" s="53"/>
      <c r="J91" s="53" t="s">
        <v>321</v>
      </c>
    </row>
    <row r="92" spans="3:10" ht="12.75">
      <c r="C92" s="48" t="s">
        <v>417</v>
      </c>
      <c r="D92" s="48"/>
      <c r="E92" s="41" t="s">
        <v>323</v>
      </c>
      <c r="H92" s="54"/>
      <c r="J92" s="166">
        <f>$J$86-J80+5</f>
        <v>15</v>
      </c>
    </row>
    <row r="93" spans="3:10" ht="12.75">
      <c r="C93" s="48" t="s">
        <v>418</v>
      </c>
      <c r="D93" s="48"/>
      <c r="E93" s="41" t="s">
        <v>324</v>
      </c>
      <c r="H93" s="54"/>
      <c r="J93" s="166">
        <f>$J$86-J81+5</f>
        <v>15</v>
      </c>
    </row>
    <row r="94" spans="3:10" ht="12.75">
      <c r="C94" s="48" t="s">
        <v>419</v>
      </c>
      <c r="D94" s="48"/>
      <c r="E94" s="41" t="s">
        <v>325</v>
      </c>
      <c r="H94" s="54"/>
      <c r="J94" s="166">
        <f>$J$86-J82+5</f>
        <v>48</v>
      </c>
    </row>
    <row r="95" spans="3:10" ht="12.75">
      <c r="C95" s="48" t="s">
        <v>420</v>
      </c>
      <c r="D95" s="48"/>
      <c r="E95" s="41" t="s">
        <v>256</v>
      </c>
      <c r="H95" s="54"/>
      <c r="J95" s="166">
        <f>$J$87-J80+5</f>
        <v>40</v>
      </c>
    </row>
    <row r="96" spans="3:10" ht="12.75">
      <c r="C96" s="48" t="s">
        <v>421</v>
      </c>
      <c r="D96" s="48"/>
      <c r="E96" s="41" t="s">
        <v>257</v>
      </c>
      <c r="H96" s="54"/>
      <c r="J96" s="166">
        <f>$J$87-J81+5</f>
        <v>40</v>
      </c>
    </row>
    <row r="97" spans="3:10" ht="12.75">
      <c r="C97" s="48" t="s">
        <v>422</v>
      </c>
      <c r="D97" s="48"/>
      <c r="E97" s="41" t="s">
        <v>258</v>
      </c>
      <c r="H97" s="54"/>
      <c r="J97" s="166">
        <f>$J$87-J82+5</f>
        <v>73</v>
      </c>
    </row>
    <row r="98" spans="3:10" ht="12.75">
      <c r="C98" s="48" t="s">
        <v>343</v>
      </c>
      <c r="D98" s="48"/>
      <c r="E98" s="41" t="s">
        <v>259</v>
      </c>
      <c r="H98" s="54"/>
      <c r="J98" s="166">
        <v>30</v>
      </c>
    </row>
    <row r="99" spans="2:11" ht="12.75">
      <c r="B99" s="42"/>
      <c r="K99" s="44"/>
    </row>
    <row r="100" spans="2:11" ht="69.75" customHeight="1">
      <c r="B100" s="357" t="s">
        <v>390</v>
      </c>
      <c r="C100" s="356"/>
      <c r="D100" s="356"/>
      <c r="E100" s="356"/>
      <c r="F100" s="356"/>
      <c r="G100" s="356"/>
      <c r="H100" s="356"/>
      <c r="I100" s="356"/>
      <c r="J100" s="356"/>
      <c r="K100" s="356"/>
    </row>
    <row r="101" spans="2:10" ht="12.75">
      <c r="B101" s="46"/>
      <c r="C101" s="46"/>
      <c r="D101" s="46"/>
      <c r="E101" s="46"/>
      <c r="F101" s="46"/>
      <c r="G101" s="46"/>
      <c r="H101" s="46"/>
      <c r="I101" s="46"/>
      <c r="J101" s="46"/>
    </row>
    <row r="102" ht="12.75">
      <c r="B102" s="42"/>
    </row>
    <row r="104" spans="2:11" ht="12.75">
      <c r="B104" s="322" t="s">
        <v>8</v>
      </c>
      <c r="C104" s="323" t="s">
        <v>327</v>
      </c>
      <c r="D104" s="322"/>
      <c r="E104" s="317"/>
      <c r="F104" s="317"/>
      <c r="G104" s="317"/>
      <c r="H104" s="317"/>
      <c r="I104" s="317"/>
      <c r="J104" s="317"/>
      <c r="K104" s="317"/>
    </row>
    <row r="105" spans="3:11" ht="13.5" customHeight="1">
      <c r="C105" s="39"/>
      <c r="D105" s="39"/>
      <c r="K105" s="43"/>
    </row>
    <row r="106" spans="2:11" ht="37.5" customHeight="1">
      <c r="B106" s="357" t="s">
        <v>391</v>
      </c>
      <c r="C106" s="356"/>
      <c r="D106" s="356"/>
      <c r="E106" s="356"/>
      <c r="F106" s="356"/>
      <c r="G106" s="356"/>
      <c r="H106" s="356"/>
      <c r="I106" s="356"/>
      <c r="J106" s="356"/>
      <c r="K106" s="356"/>
    </row>
    <row r="109" spans="2:11" ht="18">
      <c r="B109" s="324" t="s">
        <v>308</v>
      </c>
      <c r="C109" s="324" t="s">
        <v>309</v>
      </c>
      <c r="D109" s="325"/>
      <c r="E109" s="326"/>
      <c r="F109" s="236"/>
      <c r="G109" s="236"/>
      <c r="H109" s="236"/>
      <c r="I109" s="236"/>
      <c r="J109" s="236"/>
      <c r="K109" s="236"/>
    </row>
    <row r="110" ht="12.75">
      <c r="B110" s="37"/>
    </row>
    <row r="111" ht="15" customHeight="1">
      <c r="B111" s="37" t="s">
        <v>310</v>
      </c>
    </row>
    <row r="112" spans="2:11" ht="11.25" customHeight="1">
      <c r="B112" s="37"/>
      <c r="K112" s="192"/>
    </row>
    <row r="113" spans="2:11" ht="15.75" customHeight="1">
      <c r="B113" s="355" t="s">
        <v>50</v>
      </c>
      <c r="C113" s="355"/>
      <c r="D113" s="355"/>
      <c r="E113" s="355"/>
      <c r="F113" s="355"/>
      <c r="G113" s="355"/>
      <c r="H113" s="355"/>
      <c r="I113" s="355"/>
      <c r="J113" s="355"/>
      <c r="K113" s="355"/>
    </row>
    <row r="114" spans="2:11" ht="10.5" customHeight="1">
      <c r="B114" s="355"/>
      <c r="C114" s="355"/>
      <c r="D114" s="355"/>
      <c r="E114" s="355"/>
      <c r="F114" s="355"/>
      <c r="G114" s="355"/>
      <c r="H114" s="355"/>
      <c r="I114" s="355"/>
      <c r="J114" s="355"/>
      <c r="K114" s="355"/>
    </row>
    <row r="115" spans="2:11" ht="12" hidden="1">
      <c r="B115" s="355"/>
      <c r="C115" s="355"/>
      <c r="D115" s="355"/>
      <c r="E115" s="355"/>
      <c r="F115" s="355"/>
      <c r="G115" s="355"/>
      <c r="H115" s="355"/>
      <c r="I115" s="355"/>
      <c r="J115" s="355"/>
      <c r="K115" s="355"/>
    </row>
    <row r="116" ht="12.75">
      <c r="B116" s="37"/>
    </row>
    <row r="117" spans="2:11" ht="27.75" customHeight="1">
      <c r="B117" s="355" t="s">
        <v>39</v>
      </c>
      <c r="C117" s="355"/>
      <c r="D117" s="355"/>
      <c r="E117" s="355"/>
      <c r="F117" s="355"/>
      <c r="G117" s="355"/>
      <c r="H117" s="355"/>
      <c r="I117" s="355"/>
      <c r="J117" s="355"/>
      <c r="K117" s="355"/>
    </row>
    <row r="118" spans="2:10" ht="12.75">
      <c r="B118" s="192"/>
      <c r="C118" s="192"/>
      <c r="D118" s="192"/>
      <c r="E118" s="192"/>
      <c r="F118" s="192"/>
      <c r="G118" s="192"/>
      <c r="H118" s="192"/>
      <c r="I118" s="192"/>
      <c r="J118" s="192"/>
    </row>
    <row r="119" spans="2:11" ht="28.5" customHeight="1">
      <c r="B119" s="358" t="s">
        <v>392</v>
      </c>
      <c r="C119" s="359"/>
      <c r="D119" s="359"/>
      <c r="E119" s="359"/>
      <c r="F119" s="359"/>
      <c r="G119" s="359"/>
      <c r="H119" s="359"/>
      <c r="I119" s="359"/>
      <c r="J119" s="359"/>
      <c r="K119" s="359"/>
    </row>
    <row r="120" spans="2:3" ht="12.75">
      <c r="B120"/>
      <c r="C120" s="37" t="s">
        <v>312</v>
      </c>
    </row>
    <row r="121" spans="2:3" ht="12.75">
      <c r="B121"/>
      <c r="C121" s="37" t="s">
        <v>330</v>
      </c>
    </row>
    <row r="122" ht="17.25" customHeight="1">
      <c r="B122" s="37" t="s">
        <v>38</v>
      </c>
    </row>
    <row r="123" spans="2:6" ht="12.75">
      <c r="B123" s="37"/>
      <c r="C123" s="212" t="s">
        <v>41</v>
      </c>
      <c r="D123" s="37"/>
      <c r="E123" s="105" t="s">
        <v>0</v>
      </c>
      <c r="F123" s="212" t="s">
        <v>311</v>
      </c>
    </row>
    <row r="124" spans="2:15" ht="12.75">
      <c r="B124"/>
      <c r="D124" s="37"/>
      <c r="O124" s="56"/>
    </row>
    <row r="125" spans="2:4" ht="12.75">
      <c r="B125"/>
      <c r="D125" s="37"/>
    </row>
    <row r="126" spans="3:11" ht="68.25" customHeight="1">
      <c r="C126" s="358" t="s">
        <v>367</v>
      </c>
      <c r="D126" s="359"/>
      <c r="E126" s="359"/>
      <c r="F126" s="359"/>
      <c r="G126" s="359"/>
      <c r="H126" s="359"/>
      <c r="I126" s="359"/>
      <c r="J126" s="359"/>
      <c r="K126" s="359"/>
    </row>
    <row r="127" ht="12.75">
      <c r="B127" s="37"/>
    </row>
    <row r="128" ht="12.75">
      <c r="B128" s="37" t="s">
        <v>40</v>
      </c>
    </row>
    <row r="129" ht="12.75">
      <c r="B129" s="37"/>
    </row>
    <row r="130" spans="2:4" ht="12.75">
      <c r="B130"/>
      <c r="C130" s="38" t="s">
        <v>368</v>
      </c>
      <c r="D130" s="38"/>
    </row>
    <row r="131" ht="12">
      <c r="B131"/>
    </row>
    <row r="132" spans="2:4" ht="12.75">
      <c r="B132"/>
      <c r="C132" s="38" t="s">
        <v>313</v>
      </c>
      <c r="D132" s="38"/>
    </row>
    <row r="133" spans="2:6" ht="12.75">
      <c r="B133"/>
      <c r="C133" s="212" t="s">
        <v>41</v>
      </c>
      <c r="D133" s="37"/>
      <c r="E133" s="105" t="s">
        <v>1</v>
      </c>
      <c r="F133" s="212" t="s">
        <v>311</v>
      </c>
    </row>
    <row r="134" spans="2:14" ht="12.75">
      <c r="B134"/>
      <c r="D134" s="37"/>
      <c r="G134" s="37"/>
      <c r="N134" s="104"/>
    </row>
    <row r="135" spans="2:11" ht="12.75">
      <c r="B135"/>
      <c r="C135" s="37"/>
      <c r="D135" s="37"/>
      <c r="G135" s="37"/>
      <c r="K135" s="208"/>
    </row>
    <row r="136" spans="2:11" ht="29.25" customHeight="1">
      <c r="B136" s="353" t="s">
        <v>393</v>
      </c>
      <c r="C136" s="354"/>
      <c r="D136" s="354"/>
      <c r="E136" s="354"/>
      <c r="F136" s="354"/>
      <c r="G136" s="354"/>
      <c r="H136" s="354"/>
      <c r="I136" s="354"/>
      <c r="J136" s="354"/>
      <c r="K136" s="354"/>
    </row>
  </sheetData>
  <sheetProtection password="CC11" sheet="1"/>
  <mergeCells count="32">
    <mergeCell ref="B33:K33"/>
    <mergeCell ref="B20:K20"/>
    <mergeCell ref="B64:K64"/>
    <mergeCell ref="B65:K65"/>
    <mergeCell ref="B3:K3"/>
    <mergeCell ref="B4:K4"/>
    <mergeCell ref="B29:K29"/>
    <mergeCell ref="B47:K47"/>
    <mergeCell ref="B6:K6"/>
    <mergeCell ref="B19:K19"/>
    <mergeCell ref="B37:K37"/>
    <mergeCell ref="B35:K35"/>
    <mergeCell ref="B51:K51"/>
    <mergeCell ref="B74:K74"/>
    <mergeCell ref="B100:K100"/>
    <mergeCell ref="B39:K39"/>
    <mergeCell ref="B43:K43"/>
    <mergeCell ref="B63:K63"/>
    <mergeCell ref="B66:K66"/>
    <mergeCell ref="B69:K69"/>
    <mergeCell ref="B75:K75"/>
    <mergeCell ref="B76:J76"/>
    <mergeCell ref="B136:K136"/>
    <mergeCell ref="B113:K115"/>
    <mergeCell ref="B55:K55"/>
    <mergeCell ref="B59:K59"/>
    <mergeCell ref="B106:K106"/>
    <mergeCell ref="C126:K126"/>
    <mergeCell ref="B73:K73"/>
    <mergeCell ref="B89:K89"/>
    <mergeCell ref="B117:K117"/>
    <mergeCell ref="B119:K119"/>
  </mergeCells>
  <hyperlinks>
    <hyperlink ref="C123" r:id="rId1" display="secretaria@fedo.org"/>
    <hyperlink ref="C133" r:id="rId2" display="secretaria@fedo.org"/>
  </hyperlinks>
  <printOptions/>
  <pageMargins left="0.7874015748031497" right="0.7874015748031497" top="0.7874015748031497" bottom="0.7874015748031497" header="0" footer="0"/>
  <pageSetup horizontalDpi="600" verticalDpi="600" orientation="portrait" paperSize="9" scale="80" r:id="rId4"/>
  <headerFooter alignWithMargins="0">
    <oddFooter>&amp;L&amp;F / &amp;A&amp;C&amp;P/&amp;N</oddFooter>
  </headerFooter>
  <rowBreaks count="3" manualBreakCount="3">
    <brk id="47" max="11" man="1"/>
    <brk id="88" max="11" man="1"/>
    <brk id="137" max="11" man="1"/>
  </rowBreaks>
  <drawing r:id="rId3"/>
</worksheet>
</file>

<file path=xl/worksheets/sheet2.xml><?xml version="1.0" encoding="utf-8"?>
<worksheet xmlns="http://schemas.openxmlformats.org/spreadsheetml/2006/main" xmlns:r="http://schemas.openxmlformats.org/officeDocument/2006/relationships">
  <sheetPr>
    <tabColor indexed="21"/>
  </sheetPr>
  <dimension ref="A1:AG1112"/>
  <sheetViews>
    <sheetView showZeros="0" tabSelected="1"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19" sqref="A119:IV319"/>
    </sheetView>
  </sheetViews>
  <sheetFormatPr defaultColWidth="11.421875" defaultRowHeight="12"/>
  <cols>
    <col min="1" max="1" width="3.7109375" style="9" customWidth="1"/>
    <col min="2" max="2" width="14.8515625" style="57" customWidth="1"/>
    <col min="3" max="3" width="21.00390625" style="57" customWidth="1"/>
    <col min="4" max="4" width="26.00390625" style="57" customWidth="1"/>
    <col min="5" max="5" width="6.00390625" style="8" bestFit="1" customWidth="1"/>
    <col min="6" max="6" width="9.421875" style="6" customWidth="1"/>
    <col min="7" max="7" width="17.28125" style="138" customWidth="1"/>
    <col min="8" max="9" width="14.00390625" style="138" customWidth="1"/>
    <col min="10" max="10" width="13.28125" style="7" customWidth="1"/>
    <col min="11" max="11" width="28.00390625" style="58" customWidth="1"/>
    <col min="12" max="12" width="22.421875" style="57" customWidth="1"/>
    <col min="13" max="13" width="8.140625" style="66" customWidth="1"/>
    <col min="14" max="14" width="16.28125" style="83" customWidth="1"/>
    <col min="15" max="15" width="16.7109375" style="57" customWidth="1"/>
    <col min="16" max="16" width="11.57421875" style="57" customWidth="1"/>
    <col min="17" max="17" width="12.140625" style="9" hidden="1" customWidth="1"/>
    <col min="18" max="18" width="12.8515625" style="60" customWidth="1"/>
    <col min="19" max="19" width="32.57421875" style="9" customWidth="1"/>
    <col min="20" max="20" width="14.140625" style="9" bestFit="1" customWidth="1"/>
    <col min="21" max="21" width="17.28125" style="138" customWidth="1"/>
    <col min="22" max="22" width="15.421875" style="64" customWidth="1"/>
    <col min="23" max="23" width="25.00390625" style="70" customWidth="1"/>
    <col min="24" max="24" width="11.8515625" style="69" customWidth="1"/>
    <col min="25" max="25" width="16.57421875" style="176" customWidth="1"/>
    <col min="26" max="26" width="14.7109375" style="139" customWidth="1"/>
    <col min="27" max="27" width="14.421875" style="139" customWidth="1"/>
    <col min="28" max="28" width="13.8515625" style="139" hidden="1" customWidth="1"/>
    <col min="29" max="29" width="27.421875" style="139" customWidth="1"/>
    <col min="30" max="30" width="10.140625" style="139" customWidth="1"/>
    <col min="31" max="31" width="19.421875" style="139" customWidth="1"/>
    <col min="32" max="32" width="10.140625" style="139" customWidth="1"/>
    <col min="33" max="33" width="13.8515625" style="58" customWidth="1"/>
    <col min="34" max="16384" width="11.421875" style="58" customWidth="1"/>
  </cols>
  <sheetData>
    <row r="1" spans="1:31" s="17" customFormat="1" ht="12">
      <c r="A1" s="13"/>
      <c r="B1" s="14"/>
      <c r="C1" s="14"/>
      <c r="D1" s="199"/>
      <c r="E1" s="14"/>
      <c r="F1" s="15"/>
      <c r="G1" s="16"/>
      <c r="I1" s="18"/>
      <c r="J1" s="18"/>
      <c r="K1" s="19"/>
      <c r="L1" s="20"/>
      <c r="M1" s="152"/>
      <c r="N1" s="14"/>
      <c r="O1" s="14"/>
      <c r="P1" s="21"/>
      <c r="Q1" s="90"/>
      <c r="R1" s="21"/>
      <c r="S1" s="21"/>
      <c r="U1" s="81"/>
      <c r="V1" s="81"/>
      <c r="W1" s="81"/>
      <c r="X1" s="167"/>
      <c r="Y1" s="22"/>
      <c r="Z1" s="22"/>
      <c r="AA1" s="22"/>
      <c r="AB1" s="22"/>
      <c r="AC1" s="22"/>
      <c r="AD1" s="22"/>
      <c r="AE1" s="22"/>
    </row>
    <row r="2" spans="1:31" s="17" customFormat="1" ht="18">
      <c r="A2" s="13"/>
      <c r="B2" s="274" t="s">
        <v>370</v>
      </c>
      <c r="C2" s="14"/>
      <c r="D2" s="199"/>
      <c r="E2" s="14"/>
      <c r="F2" s="15"/>
      <c r="G2" s="16"/>
      <c r="I2" s="18"/>
      <c r="J2" s="18"/>
      <c r="K2" s="19"/>
      <c r="L2" s="20"/>
      <c r="M2" s="152"/>
      <c r="N2" s="14"/>
      <c r="O2" s="207"/>
      <c r="P2" s="21"/>
      <c r="Q2" s="90"/>
      <c r="R2" s="21"/>
      <c r="S2" s="21"/>
      <c r="U2" s="81"/>
      <c r="V2" s="81"/>
      <c r="W2" s="81"/>
      <c r="X2" s="167"/>
      <c r="Y2" s="22"/>
      <c r="Z2" s="22"/>
      <c r="AA2" s="22"/>
      <c r="AB2" s="22"/>
      <c r="AC2" s="22"/>
      <c r="AD2" s="22"/>
      <c r="AE2" s="22"/>
    </row>
    <row r="3" spans="1:31" s="17" customFormat="1" ht="18">
      <c r="A3" s="13"/>
      <c r="B3" s="274" t="s">
        <v>385</v>
      </c>
      <c r="C3" s="14"/>
      <c r="D3" s="199"/>
      <c r="E3" s="14"/>
      <c r="F3" s="15"/>
      <c r="G3" s="16"/>
      <c r="I3" s="18"/>
      <c r="J3" s="18"/>
      <c r="K3" s="19"/>
      <c r="L3" s="20"/>
      <c r="M3" s="152"/>
      <c r="N3" s="14"/>
      <c r="O3" s="14"/>
      <c r="P3" s="21"/>
      <c r="Q3" s="90"/>
      <c r="R3" s="21"/>
      <c r="S3" s="21"/>
      <c r="U3" s="81"/>
      <c r="V3" s="81"/>
      <c r="W3" s="81"/>
      <c r="X3" s="167"/>
      <c r="Y3" s="22"/>
      <c r="Z3" s="22"/>
      <c r="AA3" s="22"/>
      <c r="AB3" s="22"/>
      <c r="AC3" s="22"/>
      <c r="AD3" s="22"/>
      <c r="AE3" s="22"/>
    </row>
    <row r="4" spans="1:31" s="17" customFormat="1" ht="12">
      <c r="A4" s="13"/>
      <c r="B4" s="14"/>
      <c r="C4" s="14"/>
      <c r="D4" s="199"/>
      <c r="E4" s="14"/>
      <c r="F4" s="15"/>
      <c r="G4" s="16"/>
      <c r="I4" s="18"/>
      <c r="J4" s="18"/>
      <c r="K4" s="19"/>
      <c r="M4" s="152"/>
      <c r="N4" s="14"/>
      <c r="O4" s="14"/>
      <c r="P4" s="21"/>
      <c r="Q4" s="90"/>
      <c r="R4" s="21"/>
      <c r="S4" s="21"/>
      <c r="U4" s="81"/>
      <c r="V4" s="81"/>
      <c r="W4" s="81"/>
      <c r="X4" s="167"/>
      <c r="Y4" s="22"/>
      <c r="Z4" s="22"/>
      <c r="AA4" s="22"/>
      <c r="AB4" s="22"/>
      <c r="AC4" s="22"/>
      <c r="AD4" s="22"/>
      <c r="AE4" s="22"/>
    </row>
    <row r="5" spans="1:31" s="29" customFormat="1" ht="15">
      <c r="A5" s="32"/>
      <c r="B5" s="25"/>
      <c r="C5" s="27"/>
      <c r="D5" s="200"/>
      <c r="E5" s="27"/>
      <c r="F5" s="33"/>
      <c r="G5" s="265"/>
      <c r="I5" s="30"/>
      <c r="J5" s="30"/>
      <c r="K5" s="34"/>
      <c r="L5" s="35"/>
      <c r="M5" s="153"/>
      <c r="P5" s="266"/>
      <c r="Q5" s="91"/>
      <c r="R5" s="36"/>
      <c r="S5" s="36"/>
      <c r="U5" s="67"/>
      <c r="V5" s="67"/>
      <c r="W5" s="67"/>
      <c r="X5" s="168"/>
      <c r="Y5" s="26"/>
      <c r="Z5" s="26"/>
      <c r="AA5" s="26"/>
      <c r="AB5" s="26"/>
      <c r="AC5" s="26"/>
      <c r="AD5" s="26"/>
      <c r="AE5" s="26"/>
    </row>
    <row r="6" spans="1:31" s="112" customFormat="1" ht="11.25">
      <c r="A6" s="108"/>
      <c r="B6" s="109"/>
      <c r="C6" s="109"/>
      <c r="D6" s="201"/>
      <c r="E6" s="109"/>
      <c r="F6" s="110"/>
      <c r="G6" s="111"/>
      <c r="I6" s="113"/>
      <c r="J6" s="113"/>
      <c r="K6" s="114"/>
      <c r="L6" s="113"/>
      <c r="M6" s="149"/>
      <c r="N6" s="149"/>
      <c r="O6" s="109"/>
      <c r="P6" s="116"/>
      <c r="Q6" s="115"/>
      <c r="R6" s="116"/>
      <c r="S6" s="116"/>
      <c r="U6" s="117"/>
      <c r="V6" s="117"/>
      <c r="W6" s="117"/>
      <c r="X6" s="177"/>
      <c r="Y6" s="118"/>
      <c r="Z6" s="118"/>
      <c r="AA6" s="118"/>
      <c r="AB6" s="118"/>
      <c r="AC6" s="118"/>
      <c r="AD6" s="118"/>
      <c r="AE6" s="118"/>
    </row>
    <row r="7" spans="1:32" s="264" customFormat="1" ht="33.75">
      <c r="A7" s="275" t="s">
        <v>267</v>
      </c>
      <c r="B7" s="276" t="s">
        <v>268</v>
      </c>
      <c r="C7" s="276" t="s">
        <v>269</v>
      </c>
      <c r="D7" s="277" t="s">
        <v>270</v>
      </c>
      <c r="E7" s="275" t="s">
        <v>271</v>
      </c>
      <c r="F7" s="275" t="s">
        <v>272</v>
      </c>
      <c r="G7" s="278" t="s">
        <v>273</v>
      </c>
      <c r="H7" s="278" t="s">
        <v>274</v>
      </c>
      <c r="I7" s="278" t="s">
        <v>275</v>
      </c>
      <c r="J7" s="278" t="s">
        <v>276</v>
      </c>
      <c r="K7" s="275" t="s">
        <v>277</v>
      </c>
      <c r="L7" s="276" t="s">
        <v>125</v>
      </c>
      <c r="M7" s="275" t="s">
        <v>126</v>
      </c>
      <c r="N7" s="275" t="s">
        <v>127</v>
      </c>
      <c r="O7" s="279" t="s">
        <v>300</v>
      </c>
      <c r="P7" s="275" t="s">
        <v>329</v>
      </c>
      <c r="Q7" s="280" t="s">
        <v>71</v>
      </c>
      <c r="R7" s="280" t="s">
        <v>43</v>
      </c>
      <c r="S7" s="280" t="s">
        <v>61</v>
      </c>
      <c r="T7" s="280" t="s">
        <v>62</v>
      </c>
      <c r="U7" s="280" t="s">
        <v>63</v>
      </c>
      <c r="V7" s="280" t="s">
        <v>278</v>
      </c>
      <c r="W7" s="281" t="s">
        <v>304</v>
      </c>
      <c r="X7" s="282" t="s">
        <v>307</v>
      </c>
      <c r="Y7" s="283" t="s">
        <v>236</v>
      </c>
      <c r="Z7" s="276" t="s">
        <v>278</v>
      </c>
      <c r="AA7" s="276" t="s">
        <v>124</v>
      </c>
      <c r="AB7" s="282" t="s">
        <v>296</v>
      </c>
      <c r="AC7" s="282" t="s">
        <v>335</v>
      </c>
      <c r="AD7" s="282" t="s">
        <v>333</v>
      </c>
      <c r="AE7" s="282" t="s">
        <v>332</v>
      </c>
      <c r="AF7" s="284" t="s">
        <v>224</v>
      </c>
    </row>
    <row r="8" spans="1:32" s="135" customFormat="1" ht="12">
      <c r="A8" s="193">
        <v>1</v>
      </c>
      <c r="B8" s="128"/>
      <c r="C8" s="128"/>
      <c r="D8" s="128"/>
      <c r="E8" s="163"/>
      <c r="F8" s="129"/>
      <c r="G8" s="242"/>
      <c r="H8" s="130"/>
      <c r="I8" s="162"/>
      <c r="J8" s="131"/>
      <c r="K8" s="132"/>
      <c r="L8" s="128"/>
      <c r="M8" s="129"/>
      <c r="N8" s="129"/>
      <c r="O8" s="273"/>
      <c r="P8" s="127">
        <v>1</v>
      </c>
      <c r="Q8" s="127"/>
      <c r="R8" s="127"/>
      <c r="S8" s="127"/>
      <c r="T8" s="127"/>
      <c r="U8" s="127"/>
      <c r="V8" s="127"/>
      <c r="W8" s="183"/>
      <c r="X8" s="133">
        <f aca="true" t="shared" si="0" ref="X8:X39">IF($L8="","",VLOOKUP($L8,$L$122:$P$260,2,FALSE))</f>
      </c>
      <c r="Y8" s="150">
        <f aca="true" t="shared" si="1" ref="Y8:Y39">IF($L8="","",VLOOKUP($L8,$L$122:$P$260,3,FALSE))</f>
      </c>
      <c r="Z8" s="150">
        <f aca="true" t="shared" si="2" ref="Z8:Z39">IF($L8="","",VLOOKUP($L8,$L$122:$P$260,4,FALSE))</f>
      </c>
      <c r="AA8" s="150">
        <f aca="true" t="shared" si="3" ref="AA8:AA39">IF($L8="","",VLOOKUP($L8,$L$122:$P$260,5,FALSE))</f>
      </c>
      <c r="AB8" s="134">
        <f>IF(ISERROR(VLOOKUP(#REF!,#REF!,2,FALSE)),"",VLOOKUP(#REF!,#REF!,2,FALSE))</f>
      </c>
      <c r="AC8" s="82">
        <f aca="true" t="shared" si="4" ref="AC8:AC39">IF($M8&lt;&gt;"",IF($N8&lt;&gt;"",IF(ISNA($AD8),"Error Tipo o Cat.",IF($O8&lt;&gt;"",IF(AND($O8&gt;=$AD8,$O8&lt;=$AE8),"","Fecha errónea"),"")),""),"")</f>
      </c>
      <c r="AD8" s="147">
        <f aca="true" t="shared" si="5" ref="AD8:AD39">IF(OR($M8="",$N8=""),"",IF($M8="A1",VLOOKUP($N8,$T$121:$V$122,3,FALSE),IF($M8="A2",VLOOKUP($N8,$T$123:$V$124,3,FALSE),IF($M8="B1",VLOOKUP($N8,$T$125:$V$142,3,FALSE),IF($M8="C1",VLOOKUP($N8,$T$149:$V$166,3,FALSE),IF($M8="B2",VLOOKUP($N8,$T$143:$V$148,3,FALSE),IF($M8="C2",VLOOKUP($N8,$T$167:$V$174,3,FALSE),VLOOKUP($N8,$T$177:$V$185,3,TRUE))))))))</f>
      </c>
      <c r="AE8" s="147">
        <f>IF(OR($M8="",$N8=""),"",IF($M8="A1",VLOOKUP($N8,$T$121:$X$122,4,FALSE),IF($M8="B1",VLOOKUP($N8,$T$125:$X$142,4,FALSE),IF($M8="C1",VLOOKUP($N8,$T$149:$X$166,4,FALSE),IF($M8="A2",VLOOKUP($N8,$T$123:$X$124,4,FALSE),IF($M8="B2",VLOOKUP($N8,$T$143:$X$148,4,FALSE),IF($M8="C2",VLOOKUP($N8,$T$167:$X$174,4,FALSE),VLOOKUP($N8,$T$175:$X$189,4,TRUE))))))))</f>
      </c>
      <c r="AF8" s="327">
        <f aca="true" t="shared" si="6" ref="AF8:AF39">IF(ISERROR(VLOOKUP(M8,$Y$121:$Z$135,2,FALSE)),"",(VLOOKUP(M8,$Y$121:$Z$135,2,FALSE)))</f>
      </c>
    </row>
    <row r="9" spans="1:32" s="135" customFormat="1" ht="12">
      <c r="A9" s="193">
        <v>2</v>
      </c>
      <c r="B9" s="219"/>
      <c r="C9" s="219"/>
      <c r="D9" s="219"/>
      <c r="E9" s="163"/>
      <c r="F9" s="129"/>
      <c r="G9" s="242"/>
      <c r="H9" s="130"/>
      <c r="I9" s="130"/>
      <c r="J9" s="131"/>
      <c r="K9" s="132"/>
      <c r="L9" s="128"/>
      <c r="M9" s="129"/>
      <c r="N9" s="129"/>
      <c r="O9" s="273"/>
      <c r="P9" s="127"/>
      <c r="Q9" s="127"/>
      <c r="R9" s="127"/>
      <c r="S9" s="127"/>
      <c r="T9" s="127"/>
      <c r="U9" s="127"/>
      <c r="V9" s="127"/>
      <c r="W9" s="183"/>
      <c r="X9" s="133">
        <f t="shared" si="0"/>
      </c>
      <c r="Y9" s="150">
        <f t="shared" si="1"/>
      </c>
      <c r="Z9" s="150">
        <f t="shared" si="2"/>
      </c>
      <c r="AA9" s="150">
        <f t="shared" si="3"/>
      </c>
      <c r="AB9" s="134">
        <f>IF(ISERROR(VLOOKUP(#REF!,#REF!,2,FALSE)),"",VLOOKUP(#REF!,#REF!,2,FALSE))</f>
      </c>
      <c r="AC9" s="82">
        <f t="shared" si="4"/>
      </c>
      <c r="AD9" s="147">
        <f t="shared" si="5"/>
      </c>
      <c r="AE9" s="147">
        <f aca="true" t="shared" si="7" ref="AE9:AE72">IF(OR($M9="",$N9=""),"",IF($M9="A1",VLOOKUP($N9,$T$121:$X$122,4,FALSE),IF($M9="B1",VLOOKUP($N9,$T$125:$X$142,4,FALSE),IF($M9="C1",VLOOKUP($N9,$T$149:$X$166,4,FALSE),IF($M9="A2",VLOOKUP($N9,$T$123:$X$124,4,FALSE),IF($M9="B2",VLOOKUP($N9,$T$143:$X$148,4,FALSE),IF($M9="C2",VLOOKUP($N9,$T$167:$X$174,4,FALSE),VLOOKUP($N9,$T$175:$X$189,4,TRUE))))))))</f>
      </c>
      <c r="AF9" s="327">
        <f t="shared" si="6"/>
      </c>
    </row>
    <row r="10" spans="1:32" s="135" customFormat="1" ht="12">
      <c r="A10" s="193">
        <v>3</v>
      </c>
      <c r="B10" s="128"/>
      <c r="C10" s="128"/>
      <c r="D10" s="128"/>
      <c r="E10" s="163"/>
      <c r="F10" s="129"/>
      <c r="G10" s="242"/>
      <c r="H10" s="130"/>
      <c r="I10" s="130"/>
      <c r="J10" s="131"/>
      <c r="K10" s="132"/>
      <c r="L10" s="128"/>
      <c r="M10" s="129"/>
      <c r="N10" s="129"/>
      <c r="O10" s="273"/>
      <c r="P10" s="127"/>
      <c r="Q10" s="127"/>
      <c r="R10" s="127"/>
      <c r="S10" s="127"/>
      <c r="T10" s="127"/>
      <c r="U10" s="127"/>
      <c r="V10" s="127"/>
      <c r="W10" s="183"/>
      <c r="X10" s="133">
        <f t="shared" si="0"/>
      </c>
      <c r="Y10" s="150">
        <f t="shared" si="1"/>
      </c>
      <c r="Z10" s="150">
        <f t="shared" si="2"/>
      </c>
      <c r="AA10" s="150">
        <f t="shared" si="3"/>
      </c>
      <c r="AB10" s="134">
        <f>IF(ISERROR(VLOOKUP(#REF!,#REF!,2,FALSE)),"",VLOOKUP(#REF!,#REF!,2,FALSE))</f>
      </c>
      <c r="AC10" s="82">
        <f t="shared" si="4"/>
      </c>
      <c r="AD10" s="147">
        <f t="shared" si="5"/>
      </c>
      <c r="AE10" s="147">
        <f t="shared" si="7"/>
      </c>
      <c r="AF10" s="327">
        <f t="shared" si="6"/>
      </c>
    </row>
    <row r="11" spans="1:32" s="135" customFormat="1" ht="12">
      <c r="A11" s="193">
        <v>4</v>
      </c>
      <c r="B11" s="128"/>
      <c r="C11" s="128"/>
      <c r="D11" s="128"/>
      <c r="E11" s="163"/>
      <c r="F11" s="129"/>
      <c r="G11" s="242"/>
      <c r="H11" s="130"/>
      <c r="I11" s="130"/>
      <c r="J11" s="131"/>
      <c r="K11" s="132"/>
      <c r="L11" s="128"/>
      <c r="M11" s="129"/>
      <c r="N11" s="129"/>
      <c r="O11" s="273"/>
      <c r="P11" s="127"/>
      <c r="Q11" s="127"/>
      <c r="R11" s="127"/>
      <c r="S11" s="127"/>
      <c r="T11" s="127"/>
      <c r="U11" s="127"/>
      <c r="V11" s="127"/>
      <c r="W11" s="183"/>
      <c r="X11" s="133">
        <f t="shared" si="0"/>
      </c>
      <c r="Y11" s="150">
        <f t="shared" si="1"/>
      </c>
      <c r="Z11" s="150">
        <f t="shared" si="2"/>
      </c>
      <c r="AA11" s="150">
        <f t="shared" si="3"/>
      </c>
      <c r="AB11" s="134">
        <f>IF(ISERROR(VLOOKUP(#REF!,#REF!,2,FALSE)),"",VLOOKUP(#REF!,#REF!,2,FALSE))</f>
      </c>
      <c r="AC11" s="82">
        <f t="shared" si="4"/>
      </c>
      <c r="AD11" s="147">
        <f t="shared" si="5"/>
      </c>
      <c r="AE11" s="147">
        <f t="shared" si="7"/>
      </c>
      <c r="AF11" s="327">
        <f t="shared" si="6"/>
      </c>
    </row>
    <row r="12" spans="1:32" s="135" customFormat="1" ht="12">
      <c r="A12" s="193">
        <v>5</v>
      </c>
      <c r="B12" s="128"/>
      <c r="C12" s="128"/>
      <c r="D12" s="128"/>
      <c r="E12" s="163"/>
      <c r="F12" s="129"/>
      <c r="G12" s="242"/>
      <c r="H12" s="130"/>
      <c r="I12" s="130"/>
      <c r="J12" s="131"/>
      <c r="K12" s="132"/>
      <c r="L12" s="128"/>
      <c r="M12" s="129"/>
      <c r="N12" s="129"/>
      <c r="O12" s="273"/>
      <c r="P12" s="127"/>
      <c r="Q12" s="127"/>
      <c r="R12" s="127"/>
      <c r="S12" s="127"/>
      <c r="T12" s="127"/>
      <c r="U12" s="127"/>
      <c r="V12" s="127"/>
      <c r="W12" s="183"/>
      <c r="X12" s="133">
        <f t="shared" si="0"/>
      </c>
      <c r="Y12" s="150">
        <f t="shared" si="1"/>
      </c>
      <c r="Z12" s="150">
        <f t="shared" si="2"/>
      </c>
      <c r="AA12" s="150">
        <f t="shared" si="3"/>
      </c>
      <c r="AB12" s="134">
        <f>IF(ISERROR(VLOOKUP(#REF!,#REF!,2,FALSE)),"",VLOOKUP(#REF!,#REF!,2,FALSE))</f>
      </c>
      <c r="AC12" s="82">
        <f t="shared" si="4"/>
      </c>
      <c r="AD12" s="147">
        <f t="shared" si="5"/>
      </c>
      <c r="AE12" s="147">
        <f t="shared" si="7"/>
      </c>
      <c r="AF12" s="327">
        <f t="shared" si="6"/>
      </c>
    </row>
    <row r="13" spans="1:32" s="135" customFormat="1" ht="12">
      <c r="A13" s="193">
        <v>6</v>
      </c>
      <c r="B13" s="128"/>
      <c r="C13" s="128"/>
      <c r="D13" s="128"/>
      <c r="E13" s="163"/>
      <c r="F13" s="129"/>
      <c r="G13" s="242"/>
      <c r="H13" s="130"/>
      <c r="I13" s="130"/>
      <c r="J13" s="131"/>
      <c r="K13" s="132"/>
      <c r="L13" s="128"/>
      <c r="M13" s="129"/>
      <c r="N13" s="129"/>
      <c r="O13" s="273"/>
      <c r="P13" s="127"/>
      <c r="Q13" s="127"/>
      <c r="R13" s="127"/>
      <c r="S13" s="127"/>
      <c r="T13" s="127"/>
      <c r="U13" s="127"/>
      <c r="V13" s="127"/>
      <c r="W13" s="183"/>
      <c r="X13" s="133">
        <f t="shared" si="0"/>
      </c>
      <c r="Y13" s="150">
        <f t="shared" si="1"/>
      </c>
      <c r="Z13" s="150">
        <f t="shared" si="2"/>
      </c>
      <c r="AA13" s="150">
        <f t="shared" si="3"/>
      </c>
      <c r="AB13" s="134">
        <f>IF(ISERROR(VLOOKUP(#REF!,#REF!,2,FALSE)),"",VLOOKUP(#REF!,#REF!,2,FALSE))</f>
      </c>
      <c r="AC13" s="82">
        <f t="shared" si="4"/>
      </c>
      <c r="AD13" s="147">
        <f t="shared" si="5"/>
      </c>
      <c r="AE13" s="147">
        <f t="shared" si="7"/>
      </c>
      <c r="AF13" s="327">
        <f t="shared" si="6"/>
      </c>
    </row>
    <row r="14" spans="1:32" s="135" customFormat="1" ht="12">
      <c r="A14" s="193">
        <v>7</v>
      </c>
      <c r="B14" s="128"/>
      <c r="C14" s="128"/>
      <c r="D14" s="128"/>
      <c r="E14" s="163"/>
      <c r="F14" s="129"/>
      <c r="G14" s="242"/>
      <c r="H14" s="130"/>
      <c r="I14" s="130"/>
      <c r="J14" s="131"/>
      <c r="K14" s="132"/>
      <c r="L14" s="128"/>
      <c r="M14" s="129"/>
      <c r="N14" s="129"/>
      <c r="O14" s="273"/>
      <c r="P14" s="127"/>
      <c r="Q14" s="127"/>
      <c r="R14" s="127"/>
      <c r="S14" s="127"/>
      <c r="T14" s="127"/>
      <c r="U14" s="127"/>
      <c r="V14" s="127"/>
      <c r="W14" s="183"/>
      <c r="X14" s="133">
        <f t="shared" si="0"/>
      </c>
      <c r="Y14" s="150">
        <f t="shared" si="1"/>
      </c>
      <c r="Z14" s="150">
        <f t="shared" si="2"/>
      </c>
      <c r="AA14" s="150">
        <f t="shared" si="3"/>
      </c>
      <c r="AB14" s="134">
        <f>IF(ISERROR(VLOOKUP(#REF!,#REF!,2,FALSE)),"",VLOOKUP(#REF!,#REF!,2,FALSE))</f>
      </c>
      <c r="AC14" s="82">
        <f t="shared" si="4"/>
      </c>
      <c r="AD14" s="147">
        <f t="shared" si="5"/>
      </c>
      <c r="AE14" s="147">
        <f t="shared" si="7"/>
      </c>
      <c r="AF14" s="327">
        <f t="shared" si="6"/>
      </c>
    </row>
    <row r="15" spans="1:32" s="135" customFormat="1" ht="12">
      <c r="A15" s="193">
        <v>8</v>
      </c>
      <c r="B15" s="128"/>
      <c r="C15" s="128"/>
      <c r="D15" s="128"/>
      <c r="E15" s="163"/>
      <c r="F15" s="129"/>
      <c r="G15" s="242"/>
      <c r="H15" s="130"/>
      <c r="I15" s="130"/>
      <c r="J15" s="131"/>
      <c r="K15" s="132"/>
      <c r="L15" s="128"/>
      <c r="M15" s="129"/>
      <c r="N15" s="129"/>
      <c r="O15" s="273"/>
      <c r="P15" s="127"/>
      <c r="Q15" s="127"/>
      <c r="R15" s="127"/>
      <c r="S15" s="127"/>
      <c r="T15" s="127"/>
      <c r="U15" s="127"/>
      <c r="V15" s="127"/>
      <c r="W15" s="183"/>
      <c r="X15" s="133">
        <f t="shared" si="0"/>
      </c>
      <c r="Y15" s="150">
        <f t="shared" si="1"/>
      </c>
      <c r="Z15" s="150">
        <f t="shared" si="2"/>
      </c>
      <c r="AA15" s="150">
        <f t="shared" si="3"/>
      </c>
      <c r="AB15" s="134">
        <f>IF(ISERROR(VLOOKUP(#REF!,#REF!,2,FALSE)),"",VLOOKUP(#REF!,#REF!,2,FALSE))</f>
      </c>
      <c r="AC15" s="82">
        <f t="shared" si="4"/>
      </c>
      <c r="AD15" s="147">
        <f t="shared" si="5"/>
      </c>
      <c r="AE15" s="147">
        <f t="shared" si="7"/>
      </c>
      <c r="AF15" s="327">
        <f t="shared" si="6"/>
      </c>
    </row>
    <row r="16" spans="1:32" s="135" customFormat="1" ht="12">
      <c r="A16" s="193">
        <v>9</v>
      </c>
      <c r="B16" s="128"/>
      <c r="C16" s="128"/>
      <c r="D16" s="128"/>
      <c r="E16" s="163"/>
      <c r="F16" s="129"/>
      <c r="G16" s="242"/>
      <c r="H16" s="130"/>
      <c r="I16" s="130"/>
      <c r="J16" s="131"/>
      <c r="K16" s="132"/>
      <c r="L16" s="128"/>
      <c r="M16" s="129"/>
      <c r="N16" s="129"/>
      <c r="O16" s="273"/>
      <c r="P16" s="127"/>
      <c r="Q16" s="127"/>
      <c r="R16" s="127"/>
      <c r="S16" s="127"/>
      <c r="T16" s="127"/>
      <c r="U16" s="127"/>
      <c r="V16" s="127"/>
      <c r="W16" s="183"/>
      <c r="X16" s="133">
        <f t="shared" si="0"/>
      </c>
      <c r="Y16" s="150">
        <f t="shared" si="1"/>
      </c>
      <c r="Z16" s="150">
        <f t="shared" si="2"/>
      </c>
      <c r="AA16" s="150">
        <f t="shared" si="3"/>
      </c>
      <c r="AB16" s="134">
        <f>IF(ISERROR(VLOOKUP(#REF!,#REF!,2,FALSE)),"",VLOOKUP(#REF!,#REF!,2,FALSE))</f>
      </c>
      <c r="AC16" s="82">
        <f t="shared" si="4"/>
      </c>
      <c r="AD16" s="147">
        <f t="shared" si="5"/>
      </c>
      <c r="AE16" s="147">
        <f t="shared" si="7"/>
      </c>
      <c r="AF16" s="327">
        <f t="shared" si="6"/>
      </c>
    </row>
    <row r="17" spans="1:32" s="135" customFormat="1" ht="12">
      <c r="A17" s="193">
        <v>10</v>
      </c>
      <c r="B17" s="128"/>
      <c r="C17" s="128"/>
      <c r="D17" s="128"/>
      <c r="E17" s="163"/>
      <c r="F17" s="129"/>
      <c r="G17" s="242"/>
      <c r="H17" s="130"/>
      <c r="I17" s="130"/>
      <c r="J17" s="131"/>
      <c r="K17" s="132"/>
      <c r="L17" s="128"/>
      <c r="M17" s="129"/>
      <c r="N17" s="129"/>
      <c r="O17" s="273"/>
      <c r="P17" s="127"/>
      <c r="Q17" s="127"/>
      <c r="R17" s="127"/>
      <c r="S17" s="127"/>
      <c r="T17" s="127"/>
      <c r="U17" s="127"/>
      <c r="V17" s="127"/>
      <c r="W17" s="183"/>
      <c r="X17" s="133">
        <f t="shared" si="0"/>
      </c>
      <c r="Y17" s="150">
        <f t="shared" si="1"/>
      </c>
      <c r="Z17" s="150">
        <f t="shared" si="2"/>
      </c>
      <c r="AA17" s="150">
        <f t="shared" si="3"/>
      </c>
      <c r="AB17" s="134">
        <f>IF(ISERROR(VLOOKUP(#REF!,#REF!,2,FALSE)),"",VLOOKUP(#REF!,#REF!,2,FALSE))</f>
      </c>
      <c r="AC17" s="82">
        <f t="shared" si="4"/>
      </c>
      <c r="AD17" s="147">
        <f t="shared" si="5"/>
      </c>
      <c r="AE17" s="147">
        <f t="shared" si="7"/>
      </c>
      <c r="AF17" s="327">
        <f t="shared" si="6"/>
      </c>
    </row>
    <row r="18" spans="1:32" s="135" customFormat="1" ht="12">
      <c r="A18" s="193">
        <v>11</v>
      </c>
      <c r="B18" s="128"/>
      <c r="C18" s="128"/>
      <c r="D18" s="128"/>
      <c r="E18" s="163"/>
      <c r="F18" s="129"/>
      <c r="G18" s="242"/>
      <c r="H18" s="130"/>
      <c r="I18" s="130"/>
      <c r="J18" s="131"/>
      <c r="K18" s="132"/>
      <c r="L18" s="128"/>
      <c r="M18" s="129"/>
      <c r="N18" s="129"/>
      <c r="O18" s="273"/>
      <c r="P18" s="127"/>
      <c r="Q18" s="127"/>
      <c r="R18" s="127"/>
      <c r="S18" s="127"/>
      <c r="T18" s="127"/>
      <c r="U18" s="127"/>
      <c r="V18" s="127"/>
      <c r="W18" s="183"/>
      <c r="X18" s="133">
        <f t="shared" si="0"/>
      </c>
      <c r="Y18" s="150">
        <f t="shared" si="1"/>
      </c>
      <c r="Z18" s="150">
        <f t="shared" si="2"/>
      </c>
      <c r="AA18" s="150">
        <f t="shared" si="3"/>
      </c>
      <c r="AB18" s="134">
        <f>IF(ISERROR(VLOOKUP(#REF!,#REF!,2,FALSE)),"",VLOOKUP(#REF!,#REF!,2,FALSE))</f>
      </c>
      <c r="AC18" s="82">
        <f t="shared" si="4"/>
      </c>
      <c r="AD18" s="147">
        <f t="shared" si="5"/>
      </c>
      <c r="AE18" s="147">
        <f t="shared" si="7"/>
      </c>
      <c r="AF18" s="327">
        <f t="shared" si="6"/>
      </c>
    </row>
    <row r="19" spans="1:32" s="135" customFormat="1" ht="12">
      <c r="A19" s="193">
        <v>12</v>
      </c>
      <c r="B19" s="128"/>
      <c r="C19" s="128"/>
      <c r="D19" s="128"/>
      <c r="E19" s="163"/>
      <c r="F19" s="129"/>
      <c r="G19" s="242"/>
      <c r="H19" s="130"/>
      <c r="I19" s="130"/>
      <c r="J19" s="131"/>
      <c r="K19" s="132"/>
      <c r="L19" s="128"/>
      <c r="M19" s="129"/>
      <c r="N19" s="129"/>
      <c r="O19" s="273"/>
      <c r="P19" s="127"/>
      <c r="Q19" s="127"/>
      <c r="R19" s="127"/>
      <c r="S19" s="127"/>
      <c r="T19" s="127"/>
      <c r="U19" s="127"/>
      <c r="V19" s="127"/>
      <c r="W19" s="183"/>
      <c r="X19" s="133">
        <f t="shared" si="0"/>
      </c>
      <c r="Y19" s="150">
        <f t="shared" si="1"/>
      </c>
      <c r="Z19" s="150">
        <f t="shared" si="2"/>
      </c>
      <c r="AA19" s="150">
        <f t="shared" si="3"/>
      </c>
      <c r="AB19" s="134">
        <f>IF(ISERROR(VLOOKUP(#REF!,#REF!,2,FALSE)),"",VLOOKUP(#REF!,#REF!,2,FALSE))</f>
      </c>
      <c r="AC19" s="82">
        <f t="shared" si="4"/>
      </c>
      <c r="AD19" s="147">
        <f t="shared" si="5"/>
      </c>
      <c r="AE19" s="147">
        <f t="shared" si="7"/>
      </c>
      <c r="AF19" s="327">
        <f t="shared" si="6"/>
      </c>
    </row>
    <row r="20" spans="1:32" s="135" customFormat="1" ht="12">
      <c r="A20" s="193">
        <v>13</v>
      </c>
      <c r="B20" s="128"/>
      <c r="C20" s="128"/>
      <c r="D20" s="128"/>
      <c r="E20" s="163"/>
      <c r="F20" s="129"/>
      <c r="G20" s="242"/>
      <c r="H20" s="130"/>
      <c r="I20" s="130"/>
      <c r="J20" s="131"/>
      <c r="K20" s="132"/>
      <c r="L20" s="128"/>
      <c r="M20" s="129"/>
      <c r="N20" s="129"/>
      <c r="O20" s="273"/>
      <c r="P20" s="127"/>
      <c r="Q20" s="127"/>
      <c r="R20" s="127"/>
      <c r="S20" s="127"/>
      <c r="T20" s="127"/>
      <c r="U20" s="127"/>
      <c r="V20" s="127"/>
      <c r="W20" s="183"/>
      <c r="X20" s="133">
        <f t="shared" si="0"/>
      </c>
      <c r="Y20" s="150">
        <f t="shared" si="1"/>
      </c>
      <c r="Z20" s="150">
        <f t="shared" si="2"/>
      </c>
      <c r="AA20" s="150">
        <f t="shared" si="3"/>
      </c>
      <c r="AB20" s="134">
        <f>IF(ISERROR(VLOOKUP(#REF!,#REF!,2,FALSE)),"",VLOOKUP(#REF!,#REF!,2,FALSE))</f>
      </c>
      <c r="AC20" s="82">
        <f t="shared" si="4"/>
      </c>
      <c r="AD20" s="147">
        <f t="shared" si="5"/>
      </c>
      <c r="AE20" s="147">
        <f t="shared" si="7"/>
      </c>
      <c r="AF20" s="327">
        <f t="shared" si="6"/>
      </c>
    </row>
    <row r="21" spans="1:32" s="135" customFormat="1" ht="12">
      <c r="A21" s="193">
        <v>14</v>
      </c>
      <c r="B21" s="128"/>
      <c r="C21" s="128"/>
      <c r="D21" s="128"/>
      <c r="E21" s="163"/>
      <c r="F21" s="129"/>
      <c r="G21" s="242"/>
      <c r="H21" s="130"/>
      <c r="I21" s="130"/>
      <c r="J21" s="131"/>
      <c r="K21" s="132"/>
      <c r="L21" s="128"/>
      <c r="M21" s="129"/>
      <c r="N21" s="129"/>
      <c r="O21" s="273"/>
      <c r="P21" s="127"/>
      <c r="Q21" s="127"/>
      <c r="R21" s="127"/>
      <c r="S21" s="127"/>
      <c r="T21" s="127"/>
      <c r="U21" s="127"/>
      <c r="V21" s="127"/>
      <c r="W21" s="183"/>
      <c r="X21" s="133">
        <f t="shared" si="0"/>
      </c>
      <c r="Y21" s="150">
        <f t="shared" si="1"/>
      </c>
      <c r="Z21" s="150">
        <f t="shared" si="2"/>
      </c>
      <c r="AA21" s="150">
        <f t="shared" si="3"/>
      </c>
      <c r="AB21" s="134">
        <f>IF(ISERROR(VLOOKUP(#REF!,#REF!,2,FALSE)),"",VLOOKUP(#REF!,#REF!,2,FALSE))</f>
      </c>
      <c r="AC21" s="82">
        <f t="shared" si="4"/>
      </c>
      <c r="AD21" s="147">
        <f t="shared" si="5"/>
      </c>
      <c r="AE21" s="147">
        <f t="shared" si="7"/>
      </c>
      <c r="AF21" s="327">
        <f t="shared" si="6"/>
      </c>
    </row>
    <row r="22" spans="1:32" s="135" customFormat="1" ht="12">
      <c r="A22" s="193">
        <v>15</v>
      </c>
      <c r="B22" s="128"/>
      <c r="C22" s="128"/>
      <c r="D22" s="128"/>
      <c r="E22" s="163"/>
      <c r="F22" s="129"/>
      <c r="G22" s="242"/>
      <c r="H22" s="130"/>
      <c r="I22" s="130"/>
      <c r="J22" s="131"/>
      <c r="K22" s="132"/>
      <c r="L22" s="128"/>
      <c r="M22" s="129"/>
      <c r="N22" s="129"/>
      <c r="O22" s="273"/>
      <c r="P22" s="127"/>
      <c r="Q22" s="127"/>
      <c r="R22" s="127"/>
      <c r="S22" s="127"/>
      <c r="T22" s="127"/>
      <c r="U22" s="127"/>
      <c r="V22" s="127"/>
      <c r="W22" s="183"/>
      <c r="X22" s="133">
        <f t="shared" si="0"/>
      </c>
      <c r="Y22" s="150">
        <f t="shared" si="1"/>
      </c>
      <c r="Z22" s="150">
        <f t="shared" si="2"/>
      </c>
      <c r="AA22" s="150">
        <f t="shared" si="3"/>
      </c>
      <c r="AB22" s="134">
        <f>IF(ISERROR(VLOOKUP(#REF!,#REF!,2,FALSE)),"",VLOOKUP(#REF!,#REF!,2,FALSE))</f>
      </c>
      <c r="AC22" s="82">
        <f t="shared" si="4"/>
      </c>
      <c r="AD22" s="147">
        <f t="shared" si="5"/>
      </c>
      <c r="AE22" s="147">
        <f t="shared" si="7"/>
      </c>
      <c r="AF22" s="327">
        <f t="shared" si="6"/>
      </c>
    </row>
    <row r="23" spans="1:32" s="135" customFormat="1" ht="12">
      <c r="A23" s="193">
        <v>16</v>
      </c>
      <c r="B23" s="128"/>
      <c r="C23" s="128"/>
      <c r="D23" s="128"/>
      <c r="E23" s="163"/>
      <c r="F23" s="129"/>
      <c r="G23" s="242"/>
      <c r="H23" s="130"/>
      <c r="I23" s="130"/>
      <c r="J23" s="131"/>
      <c r="K23" s="132"/>
      <c r="L23" s="128"/>
      <c r="M23" s="129"/>
      <c r="N23" s="129"/>
      <c r="O23" s="273"/>
      <c r="P23" s="127"/>
      <c r="Q23" s="127"/>
      <c r="R23" s="127"/>
      <c r="S23" s="127"/>
      <c r="T23" s="127"/>
      <c r="U23" s="127"/>
      <c r="V23" s="127"/>
      <c r="W23" s="183"/>
      <c r="X23" s="133">
        <f t="shared" si="0"/>
      </c>
      <c r="Y23" s="150">
        <f t="shared" si="1"/>
      </c>
      <c r="Z23" s="150">
        <f t="shared" si="2"/>
      </c>
      <c r="AA23" s="150">
        <f t="shared" si="3"/>
      </c>
      <c r="AB23" s="134">
        <f>IF(ISERROR(VLOOKUP(#REF!,#REF!,2,FALSE)),"",VLOOKUP(#REF!,#REF!,2,FALSE))</f>
      </c>
      <c r="AC23" s="82">
        <f t="shared" si="4"/>
      </c>
      <c r="AD23" s="147">
        <f t="shared" si="5"/>
      </c>
      <c r="AE23" s="147">
        <f t="shared" si="7"/>
      </c>
      <c r="AF23" s="327">
        <f t="shared" si="6"/>
      </c>
    </row>
    <row r="24" spans="1:32" s="135" customFormat="1" ht="12">
      <c r="A24" s="193">
        <v>17</v>
      </c>
      <c r="B24" s="128"/>
      <c r="C24" s="128"/>
      <c r="D24" s="128"/>
      <c r="E24" s="163"/>
      <c r="F24" s="129"/>
      <c r="G24" s="242"/>
      <c r="H24" s="130"/>
      <c r="I24" s="130"/>
      <c r="J24" s="131"/>
      <c r="K24" s="132"/>
      <c r="L24" s="128"/>
      <c r="M24" s="129"/>
      <c r="N24" s="129"/>
      <c r="O24" s="273"/>
      <c r="P24" s="127"/>
      <c r="Q24" s="127"/>
      <c r="R24" s="127"/>
      <c r="S24" s="127"/>
      <c r="T24" s="127"/>
      <c r="U24" s="127"/>
      <c r="V24" s="127"/>
      <c r="W24" s="183"/>
      <c r="X24" s="133">
        <f t="shared" si="0"/>
      </c>
      <c r="Y24" s="150">
        <f t="shared" si="1"/>
      </c>
      <c r="Z24" s="150">
        <f t="shared" si="2"/>
      </c>
      <c r="AA24" s="150">
        <f t="shared" si="3"/>
      </c>
      <c r="AB24" s="134">
        <f>IF(ISERROR(VLOOKUP(#REF!,#REF!,2,FALSE)),"",VLOOKUP(#REF!,#REF!,2,FALSE))</f>
      </c>
      <c r="AC24" s="82">
        <f t="shared" si="4"/>
      </c>
      <c r="AD24" s="147">
        <f t="shared" si="5"/>
      </c>
      <c r="AE24" s="147">
        <f t="shared" si="7"/>
      </c>
      <c r="AF24" s="327">
        <f t="shared" si="6"/>
      </c>
    </row>
    <row r="25" spans="1:32" s="135" customFormat="1" ht="12">
      <c r="A25" s="193">
        <v>18</v>
      </c>
      <c r="B25" s="128"/>
      <c r="C25" s="128"/>
      <c r="D25" s="128"/>
      <c r="E25" s="163"/>
      <c r="F25" s="129"/>
      <c r="G25" s="242"/>
      <c r="H25" s="130"/>
      <c r="I25" s="130"/>
      <c r="J25" s="131"/>
      <c r="K25" s="132"/>
      <c r="L25" s="128"/>
      <c r="M25" s="129"/>
      <c r="N25" s="129"/>
      <c r="O25" s="273"/>
      <c r="P25" s="127"/>
      <c r="Q25" s="127"/>
      <c r="R25" s="127"/>
      <c r="S25" s="127"/>
      <c r="T25" s="127"/>
      <c r="U25" s="127"/>
      <c r="V25" s="127"/>
      <c r="W25" s="183"/>
      <c r="X25" s="133">
        <f t="shared" si="0"/>
      </c>
      <c r="Y25" s="150">
        <f t="shared" si="1"/>
      </c>
      <c r="Z25" s="150">
        <f t="shared" si="2"/>
      </c>
      <c r="AA25" s="150">
        <f t="shared" si="3"/>
      </c>
      <c r="AB25" s="134">
        <f>IF(ISERROR(VLOOKUP(#REF!,#REF!,2,FALSE)),"",VLOOKUP(#REF!,#REF!,2,FALSE))</f>
      </c>
      <c r="AC25" s="82">
        <f t="shared" si="4"/>
      </c>
      <c r="AD25" s="147">
        <f t="shared" si="5"/>
      </c>
      <c r="AE25" s="147">
        <f t="shared" si="7"/>
      </c>
      <c r="AF25" s="327">
        <f t="shared" si="6"/>
      </c>
    </row>
    <row r="26" spans="1:32" s="135" customFormat="1" ht="12">
      <c r="A26" s="193">
        <v>19</v>
      </c>
      <c r="B26" s="128"/>
      <c r="C26" s="128"/>
      <c r="D26" s="128"/>
      <c r="E26" s="163"/>
      <c r="F26" s="129"/>
      <c r="G26" s="242"/>
      <c r="H26" s="130"/>
      <c r="I26" s="130"/>
      <c r="J26" s="131"/>
      <c r="K26" s="132"/>
      <c r="L26" s="128"/>
      <c r="M26" s="129"/>
      <c r="N26" s="129"/>
      <c r="O26" s="273"/>
      <c r="P26" s="127"/>
      <c r="Q26" s="127"/>
      <c r="R26" s="127"/>
      <c r="S26" s="127"/>
      <c r="T26" s="127"/>
      <c r="U26" s="127"/>
      <c r="V26" s="127"/>
      <c r="W26" s="183"/>
      <c r="X26" s="133">
        <f t="shared" si="0"/>
      </c>
      <c r="Y26" s="150">
        <f t="shared" si="1"/>
      </c>
      <c r="Z26" s="150">
        <f t="shared" si="2"/>
      </c>
      <c r="AA26" s="150">
        <f t="shared" si="3"/>
      </c>
      <c r="AB26" s="134">
        <f>IF(ISERROR(VLOOKUP(#REF!,#REF!,2,FALSE)),"",VLOOKUP(#REF!,#REF!,2,FALSE))</f>
      </c>
      <c r="AC26" s="82">
        <f t="shared" si="4"/>
      </c>
      <c r="AD26" s="147">
        <f t="shared" si="5"/>
      </c>
      <c r="AE26" s="147">
        <f t="shared" si="7"/>
      </c>
      <c r="AF26" s="327">
        <f t="shared" si="6"/>
      </c>
    </row>
    <row r="27" spans="1:32" s="135" customFormat="1" ht="12">
      <c r="A27" s="193">
        <v>20</v>
      </c>
      <c r="B27" s="128"/>
      <c r="C27" s="128"/>
      <c r="D27" s="128"/>
      <c r="E27" s="163"/>
      <c r="F27" s="129"/>
      <c r="G27" s="242"/>
      <c r="H27" s="130"/>
      <c r="I27" s="130"/>
      <c r="J27" s="131"/>
      <c r="K27" s="132"/>
      <c r="L27" s="128"/>
      <c r="M27" s="129"/>
      <c r="N27" s="129"/>
      <c r="O27" s="273"/>
      <c r="P27" s="127"/>
      <c r="Q27" s="127"/>
      <c r="R27" s="127"/>
      <c r="S27" s="127"/>
      <c r="T27" s="127"/>
      <c r="U27" s="127"/>
      <c r="V27" s="127"/>
      <c r="W27" s="183"/>
      <c r="X27" s="133">
        <f t="shared" si="0"/>
      </c>
      <c r="Y27" s="150">
        <f t="shared" si="1"/>
      </c>
      <c r="Z27" s="150">
        <f t="shared" si="2"/>
      </c>
      <c r="AA27" s="150">
        <f t="shared" si="3"/>
      </c>
      <c r="AB27" s="134">
        <f>IF(ISERROR(VLOOKUP(#REF!,#REF!,2,FALSE)),"",VLOOKUP(#REF!,#REF!,2,FALSE))</f>
      </c>
      <c r="AC27" s="82">
        <f t="shared" si="4"/>
      </c>
      <c r="AD27" s="147">
        <f t="shared" si="5"/>
      </c>
      <c r="AE27" s="147">
        <f t="shared" si="7"/>
      </c>
      <c r="AF27" s="327">
        <f t="shared" si="6"/>
      </c>
    </row>
    <row r="28" spans="1:32" s="135" customFormat="1" ht="12">
      <c r="A28" s="193">
        <v>21</v>
      </c>
      <c r="B28" s="128"/>
      <c r="C28" s="128"/>
      <c r="D28" s="128"/>
      <c r="E28" s="163"/>
      <c r="F28" s="129"/>
      <c r="G28" s="242"/>
      <c r="H28" s="130"/>
      <c r="I28" s="130"/>
      <c r="J28" s="131"/>
      <c r="K28" s="132"/>
      <c r="L28" s="128"/>
      <c r="M28" s="129"/>
      <c r="N28" s="129"/>
      <c r="O28" s="273"/>
      <c r="P28" s="127"/>
      <c r="Q28" s="127"/>
      <c r="R28" s="127"/>
      <c r="S28" s="127"/>
      <c r="T28" s="127"/>
      <c r="U28" s="127"/>
      <c r="V28" s="127"/>
      <c r="W28" s="183"/>
      <c r="X28" s="133">
        <f t="shared" si="0"/>
      </c>
      <c r="Y28" s="150">
        <f t="shared" si="1"/>
      </c>
      <c r="Z28" s="150">
        <f t="shared" si="2"/>
      </c>
      <c r="AA28" s="150">
        <f t="shared" si="3"/>
      </c>
      <c r="AB28" s="134">
        <f>IF(ISERROR(VLOOKUP(#REF!,#REF!,2,FALSE)),"",VLOOKUP(#REF!,#REF!,2,FALSE))</f>
      </c>
      <c r="AC28" s="82">
        <f t="shared" si="4"/>
      </c>
      <c r="AD28" s="147">
        <f t="shared" si="5"/>
      </c>
      <c r="AE28" s="147">
        <f t="shared" si="7"/>
      </c>
      <c r="AF28" s="327">
        <f t="shared" si="6"/>
      </c>
    </row>
    <row r="29" spans="1:32" s="135" customFormat="1" ht="12">
      <c r="A29" s="193">
        <v>22</v>
      </c>
      <c r="B29" s="128"/>
      <c r="C29" s="128"/>
      <c r="D29" s="128"/>
      <c r="E29" s="163"/>
      <c r="F29" s="129"/>
      <c r="G29" s="242"/>
      <c r="H29" s="130"/>
      <c r="I29" s="130"/>
      <c r="J29" s="131"/>
      <c r="K29" s="132"/>
      <c r="L29" s="128"/>
      <c r="M29" s="129"/>
      <c r="N29" s="129"/>
      <c r="O29" s="273"/>
      <c r="P29" s="127"/>
      <c r="Q29" s="127"/>
      <c r="R29" s="127"/>
      <c r="S29" s="127"/>
      <c r="T29" s="127"/>
      <c r="U29" s="127"/>
      <c r="V29" s="127"/>
      <c r="W29" s="183"/>
      <c r="X29" s="133">
        <f t="shared" si="0"/>
      </c>
      <c r="Y29" s="150">
        <f t="shared" si="1"/>
      </c>
      <c r="Z29" s="150">
        <f t="shared" si="2"/>
      </c>
      <c r="AA29" s="150">
        <f t="shared" si="3"/>
      </c>
      <c r="AB29" s="134">
        <f>IF(ISERROR(VLOOKUP(#REF!,#REF!,2,FALSE)),"",VLOOKUP(#REF!,#REF!,2,FALSE))</f>
      </c>
      <c r="AC29" s="82">
        <f t="shared" si="4"/>
      </c>
      <c r="AD29" s="147">
        <f t="shared" si="5"/>
      </c>
      <c r="AE29" s="147">
        <f t="shared" si="7"/>
      </c>
      <c r="AF29" s="327">
        <f t="shared" si="6"/>
      </c>
    </row>
    <row r="30" spans="1:32" s="135" customFormat="1" ht="12">
      <c r="A30" s="193">
        <v>23</v>
      </c>
      <c r="B30" s="128"/>
      <c r="C30" s="128"/>
      <c r="D30" s="128"/>
      <c r="E30" s="163"/>
      <c r="F30" s="129"/>
      <c r="G30" s="242"/>
      <c r="H30" s="130"/>
      <c r="I30" s="130"/>
      <c r="J30" s="131"/>
      <c r="K30" s="132"/>
      <c r="L30" s="128"/>
      <c r="M30" s="129"/>
      <c r="N30" s="129"/>
      <c r="O30" s="273"/>
      <c r="P30" s="127"/>
      <c r="Q30" s="127"/>
      <c r="R30" s="127"/>
      <c r="S30" s="127"/>
      <c r="T30" s="127"/>
      <c r="U30" s="127"/>
      <c r="V30" s="127"/>
      <c r="W30" s="183"/>
      <c r="X30" s="133">
        <f t="shared" si="0"/>
      </c>
      <c r="Y30" s="150">
        <f t="shared" si="1"/>
      </c>
      <c r="Z30" s="150">
        <f t="shared" si="2"/>
      </c>
      <c r="AA30" s="150">
        <f t="shared" si="3"/>
      </c>
      <c r="AB30" s="134">
        <f>IF(ISERROR(VLOOKUP(#REF!,#REF!,2,FALSE)),"",VLOOKUP(#REF!,#REF!,2,FALSE))</f>
      </c>
      <c r="AC30" s="82">
        <f t="shared" si="4"/>
      </c>
      <c r="AD30" s="147">
        <f t="shared" si="5"/>
      </c>
      <c r="AE30" s="147">
        <f t="shared" si="7"/>
      </c>
      <c r="AF30" s="327">
        <f t="shared" si="6"/>
      </c>
    </row>
    <row r="31" spans="1:32" s="135" customFormat="1" ht="12">
      <c r="A31" s="193">
        <v>24</v>
      </c>
      <c r="B31" s="128"/>
      <c r="C31" s="128"/>
      <c r="D31" s="128"/>
      <c r="E31" s="163"/>
      <c r="F31" s="129"/>
      <c r="G31" s="242"/>
      <c r="H31" s="130"/>
      <c r="I31" s="130"/>
      <c r="J31" s="131"/>
      <c r="K31" s="132"/>
      <c r="L31" s="128"/>
      <c r="M31" s="129"/>
      <c r="N31" s="129"/>
      <c r="O31" s="273"/>
      <c r="P31" s="127"/>
      <c r="Q31" s="127"/>
      <c r="R31" s="127"/>
      <c r="S31" s="127"/>
      <c r="T31" s="127"/>
      <c r="U31" s="127"/>
      <c r="V31" s="127"/>
      <c r="W31" s="183"/>
      <c r="X31" s="133">
        <f t="shared" si="0"/>
      </c>
      <c r="Y31" s="150">
        <f t="shared" si="1"/>
      </c>
      <c r="Z31" s="150">
        <f t="shared" si="2"/>
      </c>
      <c r="AA31" s="150">
        <f t="shared" si="3"/>
      </c>
      <c r="AB31" s="134">
        <f>IF(ISERROR(VLOOKUP(#REF!,#REF!,2,FALSE)),"",VLOOKUP(#REF!,#REF!,2,FALSE))</f>
      </c>
      <c r="AC31" s="82">
        <f t="shared" si="4"/>
      </c>
      <c r="AD31" s="147">
        <f t="shared" si="5"/>
      </c>
      <c r="AE31" s="147">
        <f t="shared" si="7"/>
      </c>
      <c r="AF31" s="327">
        <f t="shared" si="6"/>
      </c>
    </row>
    <row r="32" spans="1:32" s="135" customFormat="1" ht="12">
      <c r="A32" s="193">
        <v>25</v>
      </c>
      <c r="B32" s="128"/>
      <c r="C32" s="128"/>
      <c r="D32" s="128"/>
      <c r="E32" s="163"/>
      <c r="F32" s="129"/>
      <c r="G32" s="242"/>
      <c r="H32" s="130"/>
      <c r="I32" s="130"/>
      <c r="J32" s="131"/>
      <c r="K32" s="132"/>
      <c r="L32" s="128"/>
      <c r="M32" s="129"/>
      <c r="N32" s="129"/>
      <c r="O32" s="273"/>
      <c r="P32" s="127"/>
      <c r="Q32" s="127"/>
      <c r="R32" s="127"/>
      <c r="S32" s="127"/>
      <c r="T32" s="127"/>
      <c r="U32" s="127"/>
      <c r="V32" s="127"/>
      <c r="W32" s="183"/>
      <c r="X32" s="133">
        <f t="shared" si="0"/>
      </c>
      <c r="Y32" s="150">
        <f t="shared" si="1"/>
      </c>
      <c r="Z32" s="150">
        <f t="shared" si="2"/>
      </c>
      <c r="AA32" s="150">
        <f t="shared" si="3"/>
      </c>
      <c r="AB32" s="134">
        <f>IF(ISERROR(VLOOKUP(#REF!,#REF!,2,FALSE)),"",VLOOKUP(#REF!,#REF!,2,FALSE))</f>
      </c>
      <c r="AC32" s="82">
        <f t="shared" si="4"/>
      </c>
      <c r="AD32" s="147">
        <f t="shared" si="5"/>
      </c>
      <c r="AE32" s="147">
        <f t="shared" si="7"/>
      </c>
      <c r="AF32" s="327">
        <f t="shared" si="6"/>
      </c>
    </row>
    <row r="33" spans="1:32" s="135" customFormat="1" ht="12">
      <c r="A33" s="193">
        <v>26</v>
      </c>
      <c r="B33" s="128"/>
      <c r="C33" s="128"/>
      <c r="D33" s="128"/>
      <c r="E33" s="163"/>
      <c r="F33" s="129"/>
      <c r="G33" s="242"/>
      <c r="H33" s="130"/>
      <c r="I33" s="130"/>
      <c r="J33" s="131"/>
      <c r="K33" s="132"/>
      <c r="L33" s="128"/>
      <c r="M33" s="129"/>
      <c r="N33" s="129"/>
      <c r="O33" s="273"/>
      <c r="P33" s="127"/>
      <c r="Q33" s="127"/>
      <c r="R33" s="127"/>
      <c r="S33" s="127"/>
      <c r="T33" s="127"/>
      <c r="U33" s="127"/>
      <c r="V33" s="127"/>
      <c r="W33" s="183"/>
      <c r="X33" s="133">
        <f t="shared" si="0"/>
      </c>
      <c r="Y33" s="150">
        <f t="shared" si="1"/>
      </c>
      <c r="Z33" s="150">
        <f t="shared" si="2"/>
      </c>
      <c r="AA33" s="150">
        <f t="shared" si="3"/>
      </c>
      <c r="AB33" s="134">
        <f>IF(ISERROR(VLOOKUP(#REF!,#REF!,2,FALSE)),"",VLOOKUP(#REF!,#REF!,2,FALSE))</f>
      </c>
      <c r="AC33" s="82">
        <f t="shared" si="4"/>
      </c>
      <c r="AD33" s="147">
        <f t="shared" si="5"/>
      </c>
      <c r="AE33" s="147">
        <f t="shared" si="7"/>
      </c>
      <c r="AF33" s="327">
        <f t="shared" si="6"/>
      </c>
    </row>
    <row r="34" spans="1:32" s="135" customFormat="1" ht="12">
      <c r="A34" s="193">
        <v>27</v>
      </c>
      <c r="B34" s="128"/>
      <c r="C34" s="128"/>
      <c r="D34" s="128"/>
      <c r="E34" s="163"/>
      <c r="F34" s="129"/>
      <c r="G34" s="242"/>
      <c r="H34" s="130"/>
      <c r="I34" s="130"/>
      <c r="J34" s="131"/>
      <c r="K34" s="132"/>
      <c r="L34" s="128"/>
      <c r="M34" s="129"/>
      <c r="N34" s="129"/>
      <c r="O34" s="273"/>
      <c r="P34" s="127"/>
      <c r="Q34" s="127"/>
      <c r="R34" s="127"/>
      <c r="S34" s="127"/>
      <c r="T34" s="127"/>
      <c r="U34" s="127"/>
      <c r="V34" s="127"/>
      <c r="W34" s="183"/>
      <c r="X34" s="133">
        <f t="shared" si="0"/>
      </c>
      <c r="Y34" s="150">
        <f t="shared" si="1"/>
      </c>
      <c r="Z34" s="150">
        <f t="shared" si="2"/>
      </c>
      <c r="AA34" s="150">
        <f t="shared" si="3"/>
      </c>
      <c r="AB34" s="134">
        <f>IF(ISERROR(VLOOKUP(#REF!,#REF!,2,FALSE)),"",VLOOKUP(#REF!,#REF!,2,FALSE))</f>
      </c>
      <c r="AC34" s="82">
        <f t="shared" si="4"/>
      </c>
      <c r="AD34" s="147">
        <f t="shared" si="5"/>
      </c>
      <c r="AE34" s="147">
        <f t="shared" si="7"/>
      </c>
      <c r="AF34" s="327">
        <f t="shared" si="6"/>
      </c>
    </row>
    <row r="35" spans="1:32" s="135" customFormat="1" ht="12">
      <c r="A35" s="193">
        <v>28</v>
      </c>
      <c r="B35" s="128"/>
      <c r="C35" s="128"/>
      <c r="D35" s="128"/>
      <c r="E35" s="163"/>
      <c r="F35" s="129"/>
      <c r="G35" s="242"/>
      <c r="H35" s="130"/>
      <c r="I35" s="130"/>
      <c r="J35" s="131"/>
      <c r="K35" s="132"/>
      <c r="L35" s="128"/>
      <c r="M35" s="129"/>
      <c r="N35" s="129"/>
      <c r="O35" s="273"/>
      <c r="P35" s="127"/>
      <c r="Q35" s="127"/>
      <c r="R35" s="127"/>
      <c r="S35" s="127"/>
      <c r="T35" s="127"/>
      <c r="U35" s="127"/>
      <c r="V35" s="127"/>
      <c r="W35" s="183"/>
      <c r="X35" s="133">
        <f t="shared" si="0"/>
      </c>
      <c r="Y35" s="150">
        <f t="shared" si="1"/>
      </c>
      <c r="Z35" s="150">
        <f t="shared" si="2"/>
      </c>
      <c r="AA35" s="150">
        <f t="shared" si="3"/>
      </c>
      <c r="AB35" s="134">
        <f>IF(ISERROR(VLOOKUP(#REF!,#REF!,2,FALSE)),"",VLOOKUP(#REF!,#REF!,2,FALSE))</f>
      </c>
      <c r="AC35" s="82">
        <f t="shared" si="4"/>
      </c>
      <c r="AD35" s="147">
        <f t="shared" si="5"/>
      </c>
      <c r="AE35" s="147">
        <f t="shared" si="7"/>
      </c>
      <c r="AF35" s="327">
        <f t="shared" si="6"/>
      </c>
    </row>
    <row r="36" spans="1:32" s="135" customFormat="1" ht="12">
      <c r="A36" s="193">
        <v>29</v>
      </c>
      <c r="B36" s="128"/>
      <c r="C36" s="128"/>
      <c r="D36" s="128"/>
      <c r="E36" s="163"/>
      <c r="F36" s="129"/>
      <c r="G36" s="242"/>
      <c r="H36" s="130"/>
      <c r="I36" s="130"/>
      <c r="J36" s="131"/>
      <c r="K36" s="132"/>
      <c r="L36" s="128"/>
      <c r="M36" s="129"/>
      <c r="N36" s="129"/>
      <c r="O36" s="273"/>
      <c r="P36" s="127"/>
      <c r="Q36" s="127"/>
      <c r="R36" s="127"/>
      <c r="S36" s="127"/>
      <c r="T36" s="127"/>
      <c r="U36" s="127"/>
      <c r="V36" s="127"/>
      <c r="W36" s="183"/>
      <c r="X36" s="133">
        <f t="shared" si="0"/>
      </c>
      <c r="Y36" s="150">
        <f t="shared" si="1"/>
      </c>
      <c r="Z36" s="150">
        <f t="shared" si="2"/>
      </c>
      <c r="AA36" s="150">
        <f t="shared" si="3"/>
      </c>
      <c r="AB36" s="134">
        <f>IF(ISERROR(VLOOKUP(#REF!,#REF!,2,FALSE)),"",VLOOKUP(#REF!,#REF!,2,FALSE))</f>
      </c>
      <c r="AC36" s="82">
        <f t="shared" si="4"/>
      </c>
      <c r="AD36" s="147">
        <f t="shared" si="5"/>
      </c>
      <c r="AE36" s="147">
        <f t="shared" si="7"/>
      </c>
      <c r="AF36" s="327">
        <f t="shared" si="6"/>
      </c>
    </row>
    <row r="37" spans="1:32" s="135" customFormat="1" ht="12">
      <c r="A37" s="193">
        <v>30</v>
      </c>
      <c r="B37" s="128"/>
      <c r="C37" s="128"/>
      <c r="D37" s="128"/>
      <c r="E37" s="163"/>
      <c r="F37" s="129"/>
      <c r="G37" s="242"/>
      <c r="H37" s="130"/>
      <c r="I37" s="130"/>
      <c r="J37" s="131"/>
      <c r="K37" s="132"/>
      <c r="L37" s="128"/>
      <c r="M37" s="129"/>
      <c r="N37" s="129"/>
      <c r="O37" s="273"/>
      <c r="P37" s="127"/>
      <c r="Q37" s="127"/>
      <c r="R37" s="127"/>
      <c r="S37" s="127"/>
      <c r="T37" s="127"/>
      <c r="U37" s="127"/>
      <c r="V37" s="127"/>
      <c r="W37" s="183"/>
      <c r="X37" s="133">
        <f t="shared" si="0"/>
      </c>
      <c r="Y37" s="150">
        <f t="shared" si="1"/>
      </c>
      <c r="Z37" s="150">
        <f t="shared" si="2"/>
      </c>
      <c r="AA37" s="150">
        <f t="shared" si="3"/>
      </c>
      <c r="AB37" s="134">
        <f>IF(ISERROR(VLOOKUP(#REF!,#REF!,2,FALSE)),"",VLOOKUP(#REF!,#REF!,2,FALSE))</f>
      </c>
      <c r="AC37" s="82">
        <f t="shared" si="4"/>
      </c>
      <c r="AD37" s="147">
        <f t="shared" si="5"/>
      </c>
      <c r="AE37" s="147">
        <f t="shared" si="7"/>
      </c>
      <c r="AF37" s="327">
        <f t="shared" si="6"/>
      </c>
    </row>
    <row r="38" spans="1:32" s="135" customFormat="1" ht="12">
      <c r="A38" s="193">
        <v>31</v>
      </c>
      <c r="B38" s="128"/>
      <c r="C38" s="128"/>
      <c r="D38" s="128"/>
      <c r="E38" s="163"/>
      <c r="F38" s="129"/>
      <c r="G38" s="242"/>
      <c r="H38" s="130"/>
      <c r="I38" s="130"/>
      <c r="J38" s="131"/>
      <c r="K38" s="132"/>
      <c r="L38" s="128"/>
      <c r="M38" s="129"/>
      <c r="N38" s="129"/>
      <c r="O38" s="273"/>
      <c r="P38" s="127"/>
      <c r="Q38" s="127"/>
      <c r="R38" s="127"/>
      <c r="S38" s="127"/>
      <c r="T38" s="127"/>
      <c r="U38" s="127"/>
      <c r="V38" s="127"/>
      <c r="W38" s="183"/>
      <c r="X38" s="133">
        <f t="shared" si="0"/>
      </c>
      <c r="Y38" s="150">
        <f t="shared" si="1"/>
      </c>
      <c r="Z38" s="150">
        <f t="shared" si="2"/>
      </c>
      <c r="AA38" s="150">
        <f t="shared" si="3"/>
      </c>
      <c r="AB38" s="134">
        <f>IF(ISERROR(VLOOKUP(#REF!,#REF!,2,FALSE)),"",VLOOKUP(#REF!,#REF!,2,FALSE))</f>
      </c>
      <c r="AC38" s="82">
        <f t="shared" si="4"/>
      </c>
      <c r="AD38" s="147">
        <f t="shared" si="5"/>
      </c>
      <c r="AE38" s="147">
        <f t="shared" si="7"/>
      </c>
      <c r="AF38" s="327">
        <f t="shared" si="6"/>
      </c>
    </row>
    <row r="39" spans="1:32" s="135" customFormat="1" ht="12">
      <c r="A39" s="193">
        <v>32</v>
      </c>
      <c r="B39" s="128"/>
      <c r="C39" s="128"/>
      <c r="D39" s="128"/>
      <c r="E39" s="163"/>
      <c r="F39" s="129"/>
      <c r="G39" s="242"/>
      <c r="H39" s="130"/>
      <c r="I39" s="130"/>
      <c r="J39" s="131"/>
      <c r="K39" s="132"/>
      <c r="L39" s="128"/>
      <c r="M39" s="129"/>
      <c r="N39" s="129"/>
      <c r="O39" s="273"/>
      <c r="P39" s="127"/>
      <c r="Q39" s="127"/>
      <c r="R39" s="127"/>
      <c r="S39" s="127"/>
      <c r="T39" s="127"/>
      <c r="U39" s="127"/>
      <c r="V39" s="127"/>
      <c r="W39" s="183"/>
      <c r="X39" s="133">
        <f t="shared" si="0"/>
      </c>
      <c r="Y39" s="150">
        <f t="shared" si="1"/>
      </c>
      <c r="Z39" s="150">
        <f t="shared" si="2"/>
      </c>
      <c r="AA39" s="150">
        <f t="shared" si="3"/>
      </c>
      <c r="AB39" s="134">
        <f>IF(ISERROR(VLOOKUP(#REF!,#REF!,2,FALSE)),"",VLOOKUP(#REF!,#REF!,2,FALSE))</f>
      </c>
      <c r="AC39" s="82">
        <f t="shared" si="4"/>
      </c>
      <c r="AD39" s="147">
        <f t="shared" si="5"/>
      </c>
      <c r="AE39" s="147">
        <f t="shared" si="7"/>
      </c>
      <c r="AF39" s="327">
        <f t="shared" si="6"/>
      </c>
    </row>
    <row r="40" spans="1:32" s="135" customFormat="1" ht="12">
      <c r="A40" s="193">
        <v>33</v>
      </c>
      <c r="B40" s="128"/>
      <c r="C40" s="128"/>
      <c r="D40" s="128"/>
      <c r="E40" s="163"/>
      <c r="F40" s="129"/>
      <c r="G40" s="242"/>
      <c r="H40" s="130"/>
      <c r="I40" s="130"/>
      <c r="J40" s="131"/>
      <c r="K40" s="132"/>
      <c r="L40" s="128"/>
      <c r="M40" s="129"/>
      <c r="N40" s="129"/>
      <c r="O40" s="273"/>
      <c r="P40" s="127"/>
      <c r="Q40" s="127"/>
      <c r="R40" s="127"/>
      <c r="S40" s="127"/>
      <c r="T40" s="127"/>
      <c r="U40" s="127"/>
      <c r="V40" s="127"/>
      <c r="W40" s="183"/>
      <c r="X40" s="133">
        <f aca="true" t="shared" si="8" ref="X40:X71">IF($L40="","",VLOOKUP($L40,$L$122:$P$260,2,FALSE))</f>
      </c>
      <c r="Y40" s="150">
        <f aca="true" t="shared" si="9" ref="Y40:Y71">IF($L40="","",VLOOKUP($L40,$L$122:$P$260,3,FALSE))</f>
      </c>
      <c r="Z40" s="150">
        <f aca="true" t="shared" si="10" ref="Z40:Z71">IF($L40="","",VLOOKUP($L40,$L$122:$P$260,4,FALSE))</f>
      </c>
      <c r="AA40" s="150">
        <f aca="true" t="shared" si="11" ref="AA40:AA71">IF($L40="","",VLOOKUP($L40,$L$122:$P$260,5,FALSE))</f>
      </c>
      <c r="AB40" s="134">
        <f>IF(ISERROR(VLOOKUP(#REF!,#REF!,2,FALSE)),"",VLOOKUP(#REF!,#REF!,2,FALSE))</f>
      </c>
      <c r="AC40" s="82">
        <f aca="true" t="shared" si="12" ref="AC40:AC71">IF($M40&lt;&gt;"",IF($N40&lt;&gt;"",IF(ISNA($AD40),"Error Tipo o Cat.",IF($O40&lt;&gt;"",IF(AND($O40&gt;=$AD40,$O40&lt;=$AE40),"","Fecha errónea"),"")),""),"")</f>
      </c>
      <c r="AD40" s="147">
        <f aca="true" t="shared" si="13" ref="AD40:AD71">IF(OR($M40="",$N40=""),"",IF($M40="A1",VLOOKUP($N40,$T$121:$V$122,3,FALSE),IF($M40="A2",VLOOKUP($N40,$T$123:$V$124,3,FALSE),IF($M40="B1",VLOOKUP($N40,$T$125:$V$142,3,FALSE),IF($M40="C1",VLOOKUP($N40,$T$149:$V$166,3,FALSE),IF($M40="B2",VLOOKUP($N40,$T$143:$V$148,3,FALSE),IF($M40="C2",VLOOKUP($N40,$T$167:$V$174,3,FALSE),VLOOKUP($N40,$T$177:$V$185,3,TRUE))))))))</f>
      </c>
      <c r="AE40" s="147">
        <f t="shared" si="7"/>
      </c>
      <c r="AF40" s="327">
        <f aca="true" t="shared" si="14" ref="AF40:AF71">IF(ISERROR(VLOOKUP(M40,$Y$121:$Z$135,2,FALSE)),"",(VLOOKUP(M40,$Y$121:$Z$135,2,FALSE)))</f>
      </c>
    </row>
    <row r="41" spans="1:32" s="135" customFormat="1" ht="12">
      <c r="A41" s="193">
        <v>34</v>
      </c>
      <c r="B41" s="128"/>
      <c r="C41" s="128"/>
      <c r="D41" s="128"/>
      <c r="E41" s="163"/>
      <c r="F41" s="129"/>
      <c r="G41" s="242"/>
      <c r="H41" s="130"/>
      <c r="I41" s="130"/>
      <c r="J41" s="131"/>
      <c r="K41" s="132"/>
      <c r="L41" s="128"/>
      <c r="M41" s="129"/>
      <c r="N41" s="129"/>
      <c r="O41" s="273"/>
      <c r="P41" s="127"/>
      <c r="Q41" s="127"/>
      <c r="R41" s="127"/>
      <c r="S41" s="127"/>
      <c r="T41" s="127"/>
      <c r="U41" s="127"/>
      <c r="V41" s="127"/>
      <c r="W41" s="183"/>
      <c r="X41" s="133">
        <f t="shared" si="8"/>
      </c>
      <c r="Y41" s="150">
        <f t="shared" si="9"/>
      </c>
      <c r="Z41" s="150">
        <f t="shared" si="10"/>
      </c>
      <c r="AA41" s="150">
        <f t="shared" si="11"/>
      </c>
      <c r="AB41" s="134">
        <f>IF(ISERROR(VLOOKUP(#REF!,#REF!,2,FALSE)),"",VLOOKUP(#REF!,#REF!,2,FALSE))</f>
      </c>
      <c r="AC41" s="82">
        <f t="shared" si="12"/>
      </c>
      <c r="AD41" s="147">
        <f t="shared" si="13"/>
      </c>
      <c r="AE41" s="147">
        <f t="shared" si="7"/>
      </c>
      <c r="AF41" s="327">
        <f t="shared" si="14"/>
      </c>
    </row>
    <row r="42" spans="1:32" s="135" customFormat="1" ht="12">
      <c r="A42" s="193">
        <v>35</v>
      </c>
      <c r="B42" s="128"/>
      <c r="C42" s="128"/>
      <c r="D42" s="128"/>
      <c r="E42" s="163"/>
      <c r="F42" s="129"/>
      <c r="G42" s="242"/>
      <c r="H42" s="130"/>
      <c r="I42" s="130"/>
      <c r="J42" s="131"/>
      <c r="K42" s="132"/>
      <c r="L42" s="128"/>
      <c r="M42" s="129"/>
      <c r="N42" s="129"/>
      <c r="O42" s="273"/>
      <c r="P42" s="127"/>
      <c r="Q42" s="127"/>
      <c r="R42" s="127"/>
      <c r="S42" s="127"/>
      <c r="T42" s="127"/>
      <c r="U42" s="127"/>
      <c r="V42" s="127"/>
      <c r="W42" s="183"/>
      <c r="X42" s="133">
        <f t="shared" si="8"/>
      </c>
      <c r="Y42" s="150">
        <f t="shared" si="9"/>
      </c>
      <c r="Z42" s="150">
        <f t="shared" si="10"/>
      </c>
      <c r="AA42" s="150">
        <f t="shared" si="11"/>
      </c>
      <c r="AB42" s="134">
        <f>IF(ISERROR(VLOOKUP(#REF!,#REF!,2,FALSE)),"",VLOOKUP(#REF!,#REF!,2,FALSE))</f>
      </c>
      <c r="AC42" s="82">
        <f t="shared" si="12"/>
      </c>
      <c r="AD42" s="147">
        <f t="shared" si="13"/>
      </c>
      <c r="AE42" s="147">
        <f t="shared" si="7"/>
      </c>
      <c r="AF42" s="327">
        <f t="shared" si="14"/>
      </c>
    </row>
    <row r="43" spans="1:32" s="135" customFormat="1" ht="12">
      <c r="A43" s="193">
        <v>36</v>
      </c>
      <c r="B43" s="128"/>
      <c r="C43" s="128"/>
      <c r="D43" s="128"/>
      <c r="E43" s="163"/>
      <c r="F43" s="129"/>
      <c r="G43" s="242"/>
      <c r="H43" s="130"/>
      <c r="I43" s="130"/>
      <c r="J43" s="131"/>
      <c r="K43" s="132"/>
      <c r="L43" s="128"/>
      <c r="M43" s="129"/>
      <c r="N43" s="129"/>
      <c r="O43" s="273"/>
      <c r="P43" s="127"/>
      <c r="Q43" s="127"/>
      <c r="R43" s="127"/>
      <c r="S43" s="127"/>
      <c r="T43" s="127"/>
      <c r="U43" s="127"/>
      <c r="V43" s="127"/>
      <c r="W43" s="183"/>
      <c r="X43" s="133">
        <f t="shared" si="8"/>
      </c>
      <c r="Y43" s="150">
        <f t="shared" si="9"/>
      </c>
      <c r="Z43" s="150">
        <f t="shared" si="10"/>
      </c>
      <c r="AA43" s="150">
        <f t="shared" si="11"/>
      </c>
      <c r="AB43" s="134">
        <f>IF(ISERROR(VLOOKUP(#REF!,#REF!,2,FALSE)),"",VLOOKUP(#REF!,#REF!,2,FALSE))</f>
      </c>
      <c r="AC43" s="82">
        <f t="shared" si="12"/>
      </c>
      <c r="AD43" s="147">
        <f t="shared" si="13"/>
      </c>
      <c r="AE43" s="147">
        <f t="shared" si="7"/>
      </c>
      <c r="AF43" s="327">
        <f t="shared" si="14"/>
      </c>
    </row>
    <row r="44" spans="1:32" s="135" customFormat="1" ht="12">
      <c r="A44" s="193">
        <v>37</v>
      </c>
      <c r="B44" s="128"/>
      <c r="C44" s="128"/>
      <c r="D44" s="128"/>
      <c r="E44" s="163"/>
      <c r="F44" s="129"/>
      <c r="G44" s="242"/>
      <c r="H44" s="130"/>
      <c r="I44" s="130"/>
      <c r="J44" s="131"/>
      <c r="K44" s="132"/>
      <c r="L44" s="128"/>
      <c r="M44" s="129"/>
      <c r="N44" s="129"/>
      <c r="O44" s="273"/>
      <c r="P44" s="127"/>
      <c r="Q44" s="127"/>
      <c r="R44" s="127"/>
      <c r="S44" s="127"/>
      <c r="T44" s="127"/>
      <c r="U44" s="127"/>
      <c r="V44" s="127"/>
      <c r="W44" s="183"/>
      <c r="X44" s="133">
        <f t="shared" si="8"/>
      </c>
      <c r="Y44" s="150">
        <f t="shared" si="9"/>
      </c>
      <c r="Z44" s="150">
        <f t="shared" si="10"/>
      </c>
      <c r="AA44" s="150">
        <f t="shared" si="11"/>
      </c>
      <c r="AB44" s="134">
        <f>IF(ISERROR(VLOOKUP(#REF!,#REF!,2,FALSE)),"",VLOOKUP(#REF!,#REF!,2,FALSE))</f>
      </c>
      <c r="AC44" s="82">
        <f t="shared" si="12"/>
      </c>
      <c r="AD44" s="147">
        <f t="shared" si="13"/>
      </c>
      <c r="AE44" s="147">
        <f t="shared" si="7"/>
      </c>
      <c r="AF44" s="327">
        <f t="shared" si="14"/>
      </c>
    </row>
    <row r="45" spans="1:32" s="135" customFormat="1" ht="12">
      <c r="A45" s="193">
        <v>38</v>
      </c>
      <c r="B45" s="128"/>
      <c r="C45" s="128"/>
      <c r="D45" s="128"/>
      <c r="E45" s="163"/>
      <c r="F45" s="129"/>
      <c r="G45" s="242"/>
      <c r="H45" s="130"/>
      <c r="I45" s="130"/>
      <c r="J45" s="131"/>
      <c r="K45" s="132"/>
      <c r="L45" s="128"/>
      <c r="M45" s="129"/>
      <c r="N45" s="129"/>
      <c r="O45" s="273"/>
      <c r="P45" s="127"/>
      <c r="Q45" s="127"/>
      <c r="R45" s="127"/>
      <c r="S45" s="127"/>
      <c r="T45" s="127"/>
      <c r="U45" s="127"/>
      <c r="V45" s="127"/>
      <c r="W45" s="183"/>
      <c r="X45" s="133">
        <f t="shared" si="8"/>
      </c>
      <c r="Y45" s="150">
        <f t="shared" si="9"/>
      </c>
      <c r="Z45" s="150">
        <f t="shared" si="10"/>
      </c>
      <c r="AA45" s="150">
        <f t="shared" si="11"/>
      </c>
      <c r="AB45" s="134">
        <f>IF(ISERROR(VLOOKUP(#REF!,#REF!,2,FALSE)),"",VLOOKUP(#REF!,#REF!,2,FALSE))</f>
      </c>
      <c r="AC45" s="82">
        <f t="shared" si="12"/>
      </c>
      <c r="AD45" s="147">
        <f t="shared" si="13"/>
      </c>
      <c r="AE45" s="147">
        <f t="shared" si="7"/>
      </c>
      <c r="AF45" s="327">
        <f t="shared" si="14"/>
      </c>
    </row>
    <row r="46" spans="1:32" s="135" customFormat="1" ht="12">
      <c r="A46" s="193">
        <v>39</v>
      </c>
      <c r="B46" s="128"/>
      <c r="C46" s="128"/>
      <c r="D46" s="128"/>
      <c r="E46" s="163"/>
      <c r="F46" s="129"/>
      <c r="G46" s="242"/>
      <c r="H46" s="130"/>
      <c r="I46" s="130"/>
      <c r="J46" s="131"/>
      <c r="K46" s="132"/>
      <c r="L46" s="128"/>
      <c r="M46" s="129"/>
      <c r="N46" s="129"/>
      <c r="O46" s="273"/>
      <c r="P46" s="127"/>
      <c r="Q46" s="127"/>
      <c r="R46" s="127"/>
      <c r="S46" s="127"/>
      <c r="T46" s="127"/>
      <c r="U46" s="127"/>
      <c r="V46" s="127"/>
      <c r="W46" s="183"/>
      <c r="X46" s="133">
        <f t="shared" si="8"/>
      </c>
      <c r="Y46" s="150">
        <f t="shared" si="9"/>
      </c>
      <c r="Z46" s="150">
        <f t="shared" si="10"/>
      </c>
      <c r="AA46" s="150">
        <f t="shared" si="11"/>
      </c>
      <c r="AB46" s="134">
        <f>IF(ISERROR(VLOOKUP(#REF!,#REF!,2,FALSE)),"",VLOOKUP(#REF!,#REF!,2,FALSE))</f>
      </c>
      <c r="AC46" s="82">
        <f t="shared" si="12"/>
      </c>
      <c r="AD46" s="147">
        <f t="shared" si="13"/>
      </c>
      <c r="AE46" s="147">
        <f t="shared" si="7"/>
      </c>
      <c r="AF46" s="327">
        <f t="shared" si="14"/>
      </c>
    </row>
    <row r="47" spans="1:32" s="135" customFormat="1" ht="12">
      <c r="A47" s="193">
        <v>40</v>
      </c>
      <c r="B47" s="128"/>
      <c r="C47" s="128"/>
      <c r="D47" s="128"/>
      <c r="E47" s="163"/>
      <c r="F47" s="129"/>
      <c r="G47" s="242"/>
      <c r="H47" s="130"/>
      <c r="I47" s="130"/>
      <c r="J47" s="131"/>
      <c r="K47" s="132"/>
      <c r="L47" s="128"/>
      <c r="M47" s="129"/>
      <c r="N47" s="129"/>
      <c r="O47" s="273"/>
      <c r="P47" s="127"/>
      <c r="Q47" s="127"/>
      <c r="R47" s="127"/>
      <c r="S47" s="127"/>
      <c r="T47" s="127"/>
      <c r="U47" s="127"/>
      <c r="V47" s="127"/>
      <c r="W47" s="183"/>
      <c r="X47" s="133">
        <f t="shared" si="8"/>
      </c>
      <c r="Y47" s="150">
        <f t="shared" si="9"/>
      </c>
      <c r="Z47" s="150">
        <f t="shared" si="10"/>
      </c>
      <c r="AA47" s="150">
        <f t="shared" si="11"/>
      </c>
      <c r="AB47" s="134">
        <f>IF(ISERROR(VLOOKUP(#REF!,#REF!,2,FALSE)),"",VLOOKUP(#REF!,#REF!,2,FALSE))</f>
      </c>
      <c r="AC47" s="82">
        <f t="shared" si="12"/>
      </c>
      <c r="AD47" s="147">
        <f t="shared" si="13"/>
      </c>
      <c r="AE47" s="147">
        <f t="shared" si="7"/>
      </c>
      <c r="AF47" s="327">
        <f t="shared" si="14"/>
      </c>
    </row>
    <row r="48" spans="1:32" s="135" customFormat="1" ht="12">
      <c r="A48" s="193">
        <v>41</v>
      </c>
      <c r="B48" s="128"/>
      <c r="C48" s="128"/>
      <c r="D48" s="128"/>
      <c r="E48" s="163"/>
      <c r="F48" s="129"/>
      <c r="G48" s="242"/>
      <c r="H48" s="130"/>
      <c r="I48" s="130"/>
      <c r="J48" s="131"/>
      <c r="K48" s="132"/>
      <c r="L48" s="128"/>
      <c r="M48" s="129"/>
      <c r="N48" s="129"/>
      <c r="O48" s="273"/>
      <c r="P48" s="127"/>
      <c r="Q48" s="127"/>
      <c r="R48" s="127"/>
      <c r="S48" s="127"/>
      <c r="T48" s="127"/>
      <c r="U48" s="127"/>
      <c r="V48" s="127"/>
      <c r="W48" s="183"/>
      <c r="X48" s="133">
        <f t="shared" si="8"/>
      </c>
      <c r="Y48" s="150">
        <f t="shared" si="9"/>
      </c>
      <c r="Z48" s="150">
        <f t="shared" si="10"/>
      </c>
      <c r="AA48" s="150">
        <f t="shared" si="11"/>
      </c>
      <c r="AB48" s="134">
        <f>IF(ISERROR(VLOOKUP(#REF!,#REF!,2,FALSE)),"",VLOOKUP(#REF!,#REF!,2,FALSE))</f>
      </c>
      <c r="AC48" s="82">
        <f t="shared" si="12"/>
      </c>
      <c r="AD48" s="147">
        <f t="shared" si="13"/>
      </c>
      <c r="AE48" s="147">
        <f t="shared" si="7"/>
      </c>
      <c r="AF48" s="327">
        <f t="shared" si="14"/>
      </c>
    </row>
    <row r="49" spans="1:32" s="135" customFormat="1" ht="12">
      <c r="A49" s="193">
        <v>42</v>
      </c>
      <c r="B49" s="128"/>
      <c r="C49" s="128"/>
      <c r="D49" s="128"/>
      <c r="E49" s="163"/>
      <c r="F49" s="129"/>
      <c r="G49" s="242"/>
      <c r="H49" s="130"/>
      <c r="I49" s="130"/>
      <c r="J49" s="131"/>
      <c r="K49" s="132"/>
      <c r="L49" s="128"/>
      <c r="M49" s="129"/>
      <c r="N49" s="129"/>
      <c r="O49" s="273"/>
      <c r="P49" s="127"/>
      <c r="Q49" s="127"/>
      <c r="R49" s="127"/>
      <c r="S49" s="127"/>
      <c r="T49" s="127"/>
      <c r="U49" s="127"/>
      <c r="V49" s="127"/>
      <c r="W49" s="183"/>
      <c r="X49" s="133">
        <f t="shared" si="8"/>
      </c>
      <c r="Y49" s="150">
        <f t="shared" si="9"/>
      </c>
      <c r="Z49" s="150">
        <f t="shared" si="10"/>
      </c>
      <c r="AA49" s="150">
        <f t="shared" si="11"/>
      </c>
      <c r="AB49" s="134">
        <f>IF(ISERROR(VLOOKUP(#REF!,#REF!,2,FALSE)),"",VLOOKUP(#REF!,#REF!,2,FALSE))</f>
      </c>
      <c r="AC49" s="82">
        <f t="shared" si="12"/>
      </c>
      <c r="AD49" s="147">
        <f t="shared" si="13"/>
      </c>
      <c r="AE49" s="147">
        <f t="shared" si="7"/>
      </c>
      <c r="AF49" s="327">
        <f t="shared" si="14"/>
      </c>
    </row>
    <row r="50" spans="1:32" s="135" customFormat="1" ht="12">
      <c r="A50" s="193">
        <v>43</v>
      </c>
      <c r="B50" s="128"/>
      <c r="C50" s="128"/>
      <c r="D50" s="128"/>
      <c r="E50" s="163"/>
      <c r="F50" s="129"/>
      <c r="G50" s="242"/>
      <c r="H50" s="130"/>
      <c r="I50" s="130"/>
      <c r="J50" s="131"/>
      <c r="K50" s="132"/>
      <c r="L50" s="128"/>
      <c r="M50" s="129"/>
      <c r="N50" s="129"/>
      <c r="O50" s="273"/>
      <c r="P50" s="127"/>
      <c r="Q50" s="127"/>
      <c r="R50" s="127"/>
      <c r="S50" s="127"/>
      <c r="T50" s="127"/>
      <c r="U50" s="127"/>
      <c r="V50" s="127"/>
      <c r="W50" s="183"/>
      <c r="X50" s="133">
        <f t="shared" si="8"/>
      </c>
      <c r="Y50" s="150">
        <f t="shared" si="9"/>
      </c>
      <c r="Z50" s="150">
        <f t="shared" si="10"/>
      </c>
      <c r="AA50" s="150">
        <f t="shared" si="11"/>
      </c>
      <c r="AB50" s="134">
        <f>IF(ISERROR(VLOOKUP(#REF!,#REF!,2,FALSE)),"",VLOOKUP(#REF!,#REF!,2,FALSE))</f>
      </c>
      <c r="AC50" s="82">
        <f t="shared" si="12"/>
      </c>
      <c r="AD50" s="147">
        <f t="shared" si="13"/>
      </c>
      <c r="AE50" s="147">
        <f t="shared" si="7"/>
      </c>
      <c r="AF50" s="327">
        <f t="shared" si="14"/>
      </c>
    </row>
    <row r="51" spans="1:32" s="135" customFormat="1" ht="12">
      <c r="A51" s="193">
        <v>44</v>
      </c>
      <c r="B51" s="128"/>
      <c r="C51" s="128"/>
      <c r="D51" s="128"/>
      <c r="E51" s="163"/>
      <c r="F51" s="129"/>
      <c r="G51" s="242"/>
      <c r="H51" s="130"/>
      <c r="I51" s="130"/>
      <c r="J51" s="131"/>
      <c r="K51" s="132"/>
      <c r="L51" s="128"/>
      <c r="M51" s="129"/>
      <c r="N51" s="129"/>
      <c r="O51" s="273"/>
      <c r="P51" s="127"/>
      <c r="Q51" s="127"/>
      <c r="R51" s="127"/>
      <c r="S51" s="127"/>
      <c r="T51" s="127"/>
      <c r="U51" s="127"/>
      <c r="V51" s="127"/>
      <c r="W51" s="183"/>
      <c r="X51" s="133">
        <f t="shared" si="8"/>
      </c>
      <c r="Y51" s="150">
        <f t="shared" si="9"/>
      </c>
      <c r="Z51" s="150">
        <f t="shared" si="10"/>
      </c>
      <c r="AA51" s="150">
        <f t="shared" si="11"/>
      </c>
      <c r="AB51" s="134">
        <f>IF(ISERROR(VLOOKUP(#REF!,#REF!,2,FALSE)),"",VLOOKUP(#REF!,#REF!,2,FALSE))</f>
      </c>
      <c r="AC51" s="82">
        <f t="shared" si="12"/>
      </c>
      <c r="AD51" s="147">
        <f t="shared" si="13"/>
      </c>
      <c r="AE51" s="147">
        <f t="shared" si="7"/>
      </c>
      <c r="AF51" s="327">
        <f t="shared" si="14"/>
      </c>
    </row>
    <row r="52" spans="1:32" s="135" customFormat="1" ht="12">
      <c r="A52" s="193">
        <v>45</v>
      </c>
      <c r="B52" s="128"/>
      <c r="C52" s="128"/>
      <c r="D52" s="128"/>
      <c r="E52" s="163"/>
      <c r="F52" s="129"/>
      <c r="G52" s="242"/>
      <c r="H52" s="130"/>
      <c r="I52" s="130"/>
      <c r="J52" s="131"/>
      <c r="K52" s="132"/>
      <c r="L52" s="128"/>
      <c r="M52" s="129"/>
      <c r="N52" s="129"/>
      <c r="O52" s="273"/>
      <c r="P52" s="127"/>
      <c r="Q52" s="127"/>
      <c r="R52" s="127"/>
      <c r="S52" s="127"/>
      <c r="T52" s="127"/>
      <c r="U52" s="127"/>
      <c r="V52" s="127"/>
      <c r="W52" s="183"/>
      <c r="X52" s="133">
        <f t="shared" si="8"/>
      </c>
      <c r="Y52" s="150">
        <f t="shared" si="9"/>
      </c>
      <c r="Z52" s="150">
        <f t="shared" si="10"/>
      </c>
      <c r="AA52" s="150">
        <f t="shared" si="11"/>
      </c>
      <c r="AB52" s="134">
        <f>IF(ISERROR(VLOOKUP(#REF!,#REF!,2,FALSE)),"",VLOOKUP(#REF!,#REF!,2,FALSE))</f>
      </c>
      <c r="AC52" s="82">
        <f t="shared" si="12"/>
      </c>
      <c r="AD52" s="147">
        <f t="shared" si="13"/>
      </c>
      <c r="AE52" s="147">
        <f t="shared" si="7"/>
      </c>
      <c r="AF52" s="327">
        <f t="shared" si="14"/>
      </c>
    </row>
    <row r="53" spans="1:32" s="135" customFormat="1" ht="12">
      <c r="A53" s="193">
        <v>46</v>
      </c>
      <c r="B53" s="128"/>
      <c r="C53" s="128"/>
      <c r="D53" s="128"/>
      <c r="E53" s="163"/>
      <c r="F53" s="129"/>
      <c r="G53" s="242"/>
      <c r="H53" s="130"/>
      <c r="I53" s="130"/>
      <c r="J53" s="131"/>
      <c r="K53" s="132"/>
      <c r="L53" s="128"/>
      <c r="M53" s="129"/>
      <c r="N53" s="129"/>
      <c r="O53" s="273"/>
      <c r="P53" s="127"/>
      <c r="Q53" s="127"/>
      <c r="R53" s="127"/>
      <c r="S53" s="127"/>
      <c r="T53" s="127"/>
      <c r="U53" s="127"/>
      <c r="V53" s="127"/>
      <c r="W53" s="183"/>
      <c r="X53" s="133">
        <f t="shared" si="8"/>
      </c>
      <c r="Y53" s="150">
        <f t="shared" si="9"/>
      </c>
      <c r="Z53" s="150">
        <f t="shared" si="10"/>
      </c>
      <c r="AA53" s="150">
        <f t="shared" si="11"/>
      </c>
      <c r="AB53" s="134">
        <f>IF(ISERROR(VLOOKUP(#REF!,#REF!,2,FALSE)),"",VLOOKUP(#REF!,#REF!,2,FALSE))</f>
      </c>
      <c r="AC53" s="82">
        <f t="shared" si="12"/>
      </c>
      <c r="AD53" s="147">
        <f t="shared" si="13"/>
      </c>
      <c r="AE53" s="147">
        <f t="shared" si="7"/>
      </c>
      <c r="AF53" s="327">
        <f t="shared" si="14"/>
      </c>
    </row>
    <row r="54" spans="1:32" s="135" customFormat="1" ht="12">
      <c r="A54" s="193">
        <v>47</v>
      </c>
      <c r="B54" s="128"/>
      <c r="C54" s="128"/>
      <c r="D54" s="128"/>
      <c r="E54" s="163"/>
      <c r="F54" s="129"/>
      <c r="G54" s="242"/>
      <c r="H54" s="130"/>
      <c r="I54" s="130"/>
      <c r="J54" s="131"/>
      <c r="K54" s="132"/>
      <c r="L54" s="128"/>
      <c r="M54" s="129"/>
      <c r="N54" s="129"/>
      <c r="O54" s="273"/>
      <c r="P54" s="127"/>
      <c r="Q54" s="127"/>
      <c r="R54" s="127"/>
      <c r="S54" s="127"/>
      <c r="T54" s="127"/>
      <c r="U54" s="127"/>
      <c r="V54" s="127"/>
      <c r="W54" s="183"/>
      <c r="X54" s="133">
        <f t="shared" si="8"/>
      </c>
      <c r="Y54" s="150">
        <f t="shared" si="9"/>
      </c>
      <c r="Z54" s="150">
        <f t="shared" si="10"/>
      </c>
      <c r="AA54" s="150">
        <f t="shared" si="11"/>
      </c>
      <c r="AB54" s="134">
        <f>IF(ISERROR(VLOOKUP(#REF!,#REF!,2,FALSE)),"",VLOOKUP(#REF!,#REF!,2,FALSE))</f>
      </c>
      <c r="AC54" s="82">
        <f t="shared" si="12"/>
      </c>
      <c r="AD54" s="147">
        <f t="shared" si="13"/>
      </c>
      <c r="AE54" s="147">
        <f t="shared" si="7"/>
      </c>
      <c r="AF54" s="327">
        <f t="shared" si="14"/>
      </c>
    </row>
    <row r="55" spans="1:32" s="135" customFormat="1" ht="12">
      <c r="A55" s="193">
        <v>48</v>
      </c>
      <c r="B55" s="128"/>
      <c r="C55" s="128"/>
      <c r="D55" s="128"/>
      <c r="E55" s="163"/>
      <c r="F55" s="129"/>
      <c r="G55" s="242"/>
      <c r="H55" s="130"/>
      <c r="I55" s="130"/>
      <c r="J55" s="131"/>
      <c r="K55" s="132"/>
      <c r="L55" s="128"/>
      <c r="M55" s="129"/>
      <c r="N55" s="129"/>
      <c r="O55" s="273"/>
      <c r="P55" s="127"/>
      <c r="Q55" s="127"/>
      <c r="R55" s="127"/>
      <c r="S55" s="127"/>
      <c r="T55" s="127"/>
      <c r="U55" s="127"/>
      <c r="V55" s="127"/>
      <c r="W55" s="183"/>
      <c r="X55" s="133">
        <f t="shared" si="8"/>
      </c>
      <c r="Y55" s="150">
        <f t="shared" si="9"/>
      </c>
      <c r="Z55" s="150">
        <f t="shared" si="10"/>
      </c>
      <c r="AA55" s="150">
        <f t="shared" si="11"/>
      </c>
      <c r="AB55" s="134">
        <f>IF(ISERROR(VLOOKUP(#REF!,#REF!,2,FALSE)),"",VLOOKUP(#REF!,#REF!,2,FALSE))</f>
      </c>
      <c r="AC55" s="82">
        <f t="shared" si="12"/>
      </c>
      <c r="AD55" s="147">
        <f t="shared" si="13"/>
      </c>
      <c r="AE55" s="147">
        <f t="shared" si="7"/>
      </c>
      <c r="AF55" s="327">
        <f t="shared" si="14"/>
      </c>
    </row>
    <row r="56" spans="1:32" s="135" customFormat="1" ht="12">
      <c r="A56" s="193">
        <v>49</v>
      </c>
      <c r="B56" s="128"/>
      <c r="C56" s="128"/>
      <c r="D56" s="128"/>
      <c r="E56" s="163"/>
      <c r="F56" s="129"/>
      <c r="G56" s="242"/>
      <c r="H56" s="130"/>
      <c r="I56" s="130"/>
      <c r="J56" s="131"/>
      <c r="K56" s="132"/>
      <c r="L56" s="128"/>
      <c r="M56" s="129"/>
      <c r="N56" s="129"/>
      <c r="O56" s="273"/>
      <c r="P56" s="127"/>
      <c r="Q56" s="127"/>
      <c r="R56" s="127"/>
      <c r="S56" s="127"/>
      <c r="T56" s="127"/>
      <c r="U56" s="127"/>
      <c r="V56" s="127"/>
      <c r="W56" s="183"/>
      <c r="X56" s="133">
        <f t="shared" si="8"/>
      </c>
      <c r="Y56" s="150">
        <f t="shared" si="9"/>
      </c>
      <c r="Z56" s="150">
        <f t="shared" si="10"/>
      </c>
      <c r="AA56" s="150">
        <f t="shared" si="11"/>
      </c>
      <c r="AB56" s="134">
        <f>IF(ISERROR(VLOOKUP(#REF!,#REF!,2,FALSE)),"",VLOOKUP(#REF!,#REF!,2,FALSE))</f>
      </c>
      <c r="AC56" s="82">
        <f t="shared" si="12"/>
      </c>
      <c r="AD56" s="147">
        <f t="shared" si="13"/>
      </c>
      <c r="AE56" s="147">
        <f t="shared" si="7"/>
      </c>
      <c r="AF56" s="327">
        <f t="shared" si="14"/>
      </c>
    </row>
    <row r="57" spans="1:32" s="135" customFormat="1" ht="12">
      <c r="A57" s="193">
        <v>50</v>
      </c>
      <c r="B57" s="128"/>
      <c r="C57" s="128"/>
      <c r="D57" s="128"/>
      <c r="E57" s="163"/>
      <c r="F57" s="129"/>
      <c r="G57" s="242"/>
      <c r="H57" s="130"/>
      <c r="I57" s="130"/>
      <c r="J57" s="131"/>
      <c r="K57" s="132"/>
      <c r="L57" s="128"/>
      <c r="M57" s="129"/>
      <c r="N57" s="129"/>
      <c r="O57" s="273"/>
      <c r="P57" s="127"/>
      <c r="Q57" s="127"/>
      <c r="R57" s="127"/>
      <c r="S57" s="127"/>
      <c r="T57" s="127"/>
      <c r="U57" s="127"/>
      <c r="V57" s="127"/>
      <c r="W57" s="183"/>
      <c r="X57" s="133">
        <f t="shared" si="8"/>
      </c>
      <c r="Y57" s="150">
        <f t="shared" si="9"/>
      </c>
      <c r="Z57" s="150">
        <f t="shared" si="10"/>
      </c>
      <c r="AA57" s="150">
        <f t="shared" si="11"/>
      </c>
      <c r="AB57" s="134">
        <f>IF(ISERROR(VLOOKUP(#REF!,#REF!,2,FALSE)),"",VLOOKUP(#REF!,#REF!,2,FALSE))</f>
      </c>
      <c r="AC57" s="82">
        <f t="shared" si="12"/>
      </c>
      <c r="AD57" s="147">
        <f t="shared" si="13"/>
      </c>
      <c r="AE57" s="147">
        <f t="shared" si="7"/>
      </c>
      <c r="AF57" s="327">
        <f t="shared" si="14"/>
      </c>
    </row>
    <row r="58" spans="1:32" s="135" customFormat="1" ht="12">
      <c r="A58" s="193">
        <v>51</v>
      </c>
      <c r="B58" s="128"/>
      <c r="C58" s="128"/>
      <c r="D58" s="128"/>
      <c r="E58" s="163"/>
      <c r="F58" s="129"/>
      <c r="G58" s="242"/>
      <c r="H58" s="130"/>
      <c r="I58" s="130"/>
      <c r="J58" s="131"/>
      <c r="K58" s="132"/>
      <c r="L58" s="128"/>
      <c r="M58" s="129"/>
      <c r="N58" s="129"/>
      <c r="O58" s="273"/>
      <c r="P58" s="127"/>
      <c r="Q58" s="127"/>
      <c r="R58" s="127"/>
      <c r="S58" s="127"/>
      <c r="T58" s="127"/>
      <c r="U58" s="127"/>
      <c r="V58" s="127"/>
      <c r="W58" s="183"/>
      <c r="X58" s="133">
        <f t="shared" si="8"/>
      </c>
      <c r="Y58" s="150">
        <f t="shared" si="9"/>
      </c>
      <c r="Z58" s="150">
        <f t="shared" si="10"/>
      </c>
      <c r="AA58" s="150">
        <f t="shared" si="11"/>
      </c>
      <c r="AB58" s="134">
        <f>IF(ISERROR(VLOOKUP(#REF!,#REF!,2,FALSE)),"",VLOOKUP(#REF!,#REF!,2,FALSE))</f>
      </c>
      <c r="AC58" s="82">
        <f t="shared" si="12"/>
      </c>
      <c r="AD58" s="147">
        <f t="shared" si="13"/>
      </c>
      <c r="AE58" s="147">
        <f t="shared" si="7"/>
      </c>
      <c r="AF58" s="327">
        <f t="shared" si="14"/>
      </c>
    </row>
    <row r="59" spans="1:32" s="135" customFormat="1" ht="12">
      <c r="A59" s="193">
        <v>52</v>
      </c>
      <c r="B59" s="128"/>
      <c r="C59" s="128"/>
      <c r="D59" s="128"/>
      <c r="E59" s="163"/>
      <c r="F59" s="129"/>
      <c r="G59" s="242"/>
      <c r="H59" s="130"/>
      <c r="I59" s="130"/>
      <c r="J59" s="131"/>
      <c r="K59" s="132"/>
      <c r="L59" s="128"/>
      <c r="M59" s="129"/>
      <c r="N59" s="129"/>
      <c r="O59" s="273"/>
      <c r="P59" s="127"/>
      <c r="Q59" s="127"/>
      <c r="R59" s="127"/>
      <c r="S59" s="127"/>
      <c r="T59" s="127"/>
      <c r="U59" s="127"/>
      <c r="V59" s="127"/>
      <c r="W59" s="183"/>
      <c r="X59" s="133">
        <f t="shared" si="8"/>
      </c>
      <c r="Y59" s="150">
        <f t="shared" si="9"/>
      </c>
      <c r="Z59" s="150">
        <f t="shared" si="10"/>
      </c>
      <c r="AA59" s="150">
        <f t="shared" si="11"/>
      </c>
      <c r="AB59" s="134">
        <f>IF(ISERROR(VLOOKUP(#REF!,#REF!,2,FALSE)),"",VLOOKUP(#REF!,#REF!,2,FALSE))</f>
      </c>
      <c r="AC59" s="82">
        <f t="shared" si="12"/>
      </c>
      <c r="AD59" s="147">
        <f t="shared" si="13"/>
      </c>
      <c r="AE59" s="147">
        <f t="shared" si="7"/>
      </c>
      <c r="AF59" s="327">
        <f t="shared" si="14"/>
      </c>
    </row>
    <row r="60" spans="1:32" s="135" customFormat="1" ht="12">
      <c r="A60" s="193">
        <v>53</v>
      </c>
      <c r="B60" s="128"/>
      <c r="C60" s="128"/>
      <c r="D60" s="128"/>
      <c r="E60" s="163"/>
      <c r="F60" s="129"/>
      <c r="G60" s="242"/>
      <c r="H60" s="130"/>
      <c r="I60" s="130"/>
      <c r="J60" s="131"/>
      <c r="K60" s="132"/>
      <c r="L60" s="128"/>
      <c r="M60" s="129"/>
      <c r="N60" s="129"/>
      <c r="O60" s="273"/>
      <c r="P60" s="127"/>
      <c r="Q60" s="127"/>
      <c r="R60" s="127"/>
      <c r="S60" s="127"/>
      <c r="T60" s="127"/>
      <c r="U60" s="127"/>
      <c r="V60" s="127"/>
      <c r="W60" s="183"/>
      <c r="X60" s="133">
        <f t="shared" si="8"/>
      </c>
      <c r="Y60" s="150">
        <f t="shared" si="9"/>
      </c>
      <c r="Z60" s="150">
        <f t="shared" si="10"/>
      </c>
      <c r="AA60" s="150">
        <f t="shared" si="11"/>
      </c>
      <c r="AB60" s="134">
        <f>IF(ISERROR(VLOOKUP(#REF!,#REF!,2,FALSE)),"",VLOOKUP(#REF!,#REF!,2,FALSE))</f>
      </c>
      <c r="AC60" s="82">
        <f t="shared" si="12"/>
      </c>
      <c r="AD60" s="147">
        <f t="shared" si="13"/>
      </c>
      <c r="AE60" s="147">
        <f t="shared" si="7"/>
      </c>
      <c r="AF60" s="327">
        <f t="shared" si="14"/>
      </c>
    </row>
    <row r="61" spans="1:32" s="135" customFormat="1" ht="12">
      <c r="A61" s="193">
        <v>54</v>
      </c>
      <c r="B61" s="128"/>
      <c r="C61" s="128"/>
      <c r="D61" s="128"/>
      <c r="E61" s="163"/>
      <c r="F61" s="129"/>
      <c r="G61" s="242"/>
      <c r="H61" s="130"/>
      <c r="I61" s="130"/>
      <c r="J61" s="131"/>
      <c r="K61" s="132"/>
      <c r="L61" s="128"/>
      <c r="M61" s="129"/>
      <c r="N61" s="129"/>
      <c r="O61" s="273"/>
      <c r="P61" s="127"/>
      <c r="Q61" s="127"/>
      <c r="R61" s="127"/>
      <c r="S61" s="127"/>
      <c r="T61" s="127"/>
      <c r="U61" s="127"/>
      <c r="V61" s="127"/>
      <c r="W61" s="183"/>
      <c r="X61" s="133">
        <f t="shared" si="8"/>
      </c>
      <c r="Y61" s="150">
        <f t="shared" si="9"/>
      </c>
      <c r="Z61" s="150">
        <f t="shared" si="10"/>
      </c>
      <c r="AA61" s="150">
        <f t="shared" si="11"/>
      </c>
      <c r="AB61" s="134">
        <f>IF(ISERROR(VLOOKUP(#REF!,#REF!,2,FALSE)),"",VLOOKUP(#REF!,#REF!,2,FALSE))</f>
      </c>
      <c r="AC61" s="82">
        <f t="shared" si="12"/>
      </c>
      <c r="AD61" s="147">
        <f t="shared" si="13"/>
      </c>
      <c r="AE61" s="147">
        <f t="shared" si="7"/>
      </c>
      <c r="AF61" s="327">
        <f t="shared" si="14"/>
      </c>
    </row>
    <row r="62" spans="1:32" s="135" customFormat="1" ht="12">
      <c r="A62" s="193">
        <v>55</v>
      </c>
      <c r="B62" s="128"/>
      <c r="C62" s="128"/>
      <c r="D62" s="128"/>
      <c r="E62" s="163"/>
      <c r="F62" s="129"/>
      <c r="G62" s="242"/>
      <c r="H62" s="130"/>
      <c r="I62" s="130"/>
      <c r="J62" s="131"/>
      <c r="K62" s="132"/>
      <c r="L62" s="128"/>
      <c r="M62" s="129"/>
      <c r="N62" s="129"/>
      <c r="O62" s="273"/>
      <c r="P62" s="127"/>
      <c r="Q62" s="127"/>
      <c r="R62" s="127"/>
      <c r="S62" s="127"/>
      <c r="T62" s="127"/>
      <c r="U62" s="127"/>
      <c r="V62" s="127"/>
      <c r="W62" s="183"/>
      <c r="X62" s="133">
        <f t="shared" si="8"/>
      </c>
      <c r="Y62" s="150">
        <f t="shared" si="9"/>
      </c>
      <c r="Z62" s="150">
        <f t="shared" si="10"/>
      </c>
      <c r="AA62" s="150">
        <f t="shared" si="11"/>
      </c>
      <c r="AB62" s="134">
        <f>IF(ISERROR(VLOOKUP(#REF!,#REF!,2,FALSE)),"",VLOOKUP(#REF!,#REF!,2,FALSE))</f>
      </c>
      <c r="AC62" s="82">
        <f t="shared" si="12"/>
      </c>
      <c r="AD62" s="147">
        <f t="shared" si="13"/>
      </c>
      <c r="AE62" s="147">
        <f t="shared" si="7"/>
      </c>
      <c r="AF62" s="327">
        <f t="shared" si="14"/>
      </c>
    </row>
    <row r="63" spans="1:32" s="135" customFormat="1" ht="12">
      <c r="A63" s="193">
        <v>56</v>
      </c>
      <c r="B63" s="128"/>
      <c r="C63" s="128"/>
      <c r="D63" s="128"/>
      <c r="E63" s="163"/>
      <c r="F63" s="129"/>
      <c r="G63" s="242"/>
      <c r="H63" s="130"/>
      <c r="I63" s="130"/>
      <c r="J63" s="131"/>
      <c r="K63" s="132"/>
      <c r="L63" s="128"/>
      <c r="M63" s="129"/>
      <c r="N63" s="129"/>
      <c r="O63" s="273"/>
      <c r="P63" s="127"/>
      <c r="Q63" s="127"/>
      <c r="R63" s="127"/>
      <c r="S63" s="127"/>
      <c r="T63" s="127"/>
      <c r="U63" s="127"/>
      <c r="V63" s="127"/>
      <c r="W63" s="183"/>
      <c r="X63" s="133">
        <f t="shared" si="8"/>
      </c>
      <c r="Y63" s="150">
        <f t="shared" si="9"/>
      </c>
      <c r="Z63" s="150">
        <f t="shared" si="10"/>
      </c>
      <c r="AA63" s="150">
        <f t="shared" si="11"/>
      </c>
      <c r="AB63" s="134">
        <f>IF(ISERROR(VLOOKUP(#REF!,#REF!,2,FALSE)),"",VLOOKUP(#REF!,#REF!,2,FALSE))</f>
      </c>
      <c r="AC63" s="82">
        <f t="shared" si="12"/>
      </c>
      <c r="AD63" s="147">
        <f t="shared" si="13"/>
      </c>
      <c r="AE63" s="147">
        <f t="shared" si="7"/>
      </c>
      <c r="AF63" s="327">
        <f t="shared" si="14"/>
      </c>
    </row>
    <row r="64" spans="1:32" s="135" customFormat="1" ht="12">
      <c r="A64" s="193">
        <v>57</v>
      </c>
      <c r="B64" s="128"/>
      <c r="C64" s="128"/>
      <c r="D64" s="128"/>
      <c r="E64" s="163"/>
      <c r="F64" s="129"/>
      <c r="G64" s="242"/>
      <c r="H64" s="130"/>
      <c r="I64" s="130"/>
      <c r="J64" s="131"/>
      <c r="K64" s="132"/>
      <c r="L64" s="128"/>
      <c r="M64" s="129"/>
      <c r="N64" s="129"/>
      <c r="O64" s="273"/>
      <c r="P64" s="127"/>
      <c r="Q64" s="127"/>
      <c r="R64" s="127"/>
      <c r="S64" s="127"/>
      <c r="T64" s="127"/>
      <c r="U64" s="127"/>
      <c r="V64" s="127"/>
      <c r="W64" s="183"/>
      <c r="X64" s="133">
        <f t="shared" si="8"/>
      </c>
      <c r="Y64" s="150">
        <f t="shared" si="9"/>
      </c>
      <c r="Z64" s="150">
        <f t="shared" si="10"/>
      </c>
      <c r="AA64" s="150">
        <f t="shared" si="11"/>
      </c>
      <c r="AB64" s="134">
        <f>IF(ISERROR(VLOOKUP(#REF!,#REF!,2,FALSE)),"",VLOOKUP(#REF!,#REF!,2,FALSE))</f>
      </c>
      <c r="AC64" s="82">
        <f t="shared" si="12"/>
      </c>
      <c r="AD64" s="147">
        <f t="shared" si="13"/>
      </c>
      <c r="AE64" s="147">
        <f t="shared" si="7"/>
      </c>
      <c r="AF64" s="327">
        <f t="shared" si="14"/>
      </c>
    </row>
    <row r="65" spans="1:32" s="135" customFormat="1" ht="12">
      <c r="A65" s="193">
        <v>58</v>
      </c>
      <c r="B65" s="128"/>
      <c r="C65" s="128"/>
      <c r="D65" s="128"/>
      <c r="E65" s="163"/>
      <c r="F65" s="129"/>
      <c r="G65" s="242"/>
      <c r="H65" s="130"/>
      <c r="I65" s="130"/>
      <c r="J65" s="131"/>
      <c r="K65" s="132"/>
      <c r="L65" s="128"/>
      <c r="M65" s="129"/>
      <c r="N65" s="129"/>
      <c r="O65" s="273"/>
      <c r="P65" s="127"/>
      <c r="Q65" s="127"/>
      <c r="R65" s="127"/>
      <c r="S65" s="127"/>
      <c r="T65" s="127"/>
      <c r="U65" s="127"/>
      <c r="V65" s="127"/>
      <c r="W65" s="183"/>
      <c r="X65" s="133">
        <f t="shared" si="8"/>
      </c>
      <c r="Y65" s="150">
        <f t="shared" si="9"/>
      </c>
      <c r="Z65" s="150">
        <f t="shared" si="10"/>
      </c>
      <c r="AA65" s="150">
        <f t="shared" si="11"/>
      </c>
      <c r="AB65" s="134">
        <f>IF(ISERROR(VLOOKUP(#REF!,#REF!,2,FALSE)),"",VLOOKUP(#REF!,#REF!,2,FALSE))</f>
      </c>
      <c r="AC65" s="82">
        <f t="shared" si="12"/>
      </c>
      <c r="AD65" s="147">
        <f t="shared" si="13"/>
      </c>
      <c r="AE65" s="147">
        <f t="shared" si="7"/>
      </c>
      <c r="AF65" s="327">
        <f t="shared" si="14"/>
      </c>
    </row>
    <row r="66" spans="1:32" s="135" customFormat="1" ht="12">
      <c r="A66" s="193">
        <v>59</v>
      </c>
      <c r="B66" s="128"/>
      <c r="C66" s="128"/>
      <c r="D66" s="128"/>
      <c r="E66" s="163"/>
      <c r="F66" s="129"/>
      <c r="G66" s="242"/>
      <c r="H66" s="130"/>
      <c r="I66" s="130"/>
      <c r="J66" s="131"/>
      <c r="K66" s="132"/>
      <c r="L66" s="128"/>
      <c r="M66" s="129"/>
      <c r="N66" s="129"/>
      <c r="O66" s="273"/>
      <c r="P66" s="127"/>
      <c r="Q66" s="127"/>
      <c r="R66" s="127"/>
      <c r="S66" s="127"/>
      <c r="T66" s="127"/>
      <c r="U66" s="127"/>
      <c r="V66" s="127"/>
      <c r="W66" s="183"/>
      <c r="X66" s="133">
        <f t="shared" si="8"/>
      </c>
      <c r="Y66" s="150">
        <f t="shared" si="9"/>
      </c>
      <c r="Z66" s="150">
        <f t="shared" si="10"/>
      </c>
      <c r="AA66" s="150">
        <f t="shared" si="11"/>
      </c>
      <c r="AB66" s="134">
        <f>IF(ISERROR(VLOOKUP(#REF!,#REF!,2,FALSE)),"",VLOOKUP(#REF!,#REF!,2,FALSE))</f>
      </c>
      <c r="AC66" s="82">
        <f t="shared" si="12"/>
      </c>
      <c r="AD66" s="147">
        <f t="shared" si="13"/>
      </c>
      <c r="AE66" s="147">
        <f t="shared" si="7"/>
      </c>
      <c r="AF66" s="327">
        <f t="shared" si="14"/>
      </c>
    </row>
    <row r="67" spans="1:32" s="135" customFormat="1" ht="12">
      <c r="A67" s="193">
        <v>60</v>
      </c>
      <c r="B67" s="128"/>
      <c r="C67" s="128"/>
      <c r="D67" s="128"/>
      <c r="E67" s="163"/>
      <c r="F67" s="129"/>
      <c r="G67" s="242"/>
      <c r="H67" s="130"/>
      <c r="I67" s="130"/>
      <c r="J67" s="131"/>
      <c r="K67" s="132"/>
      <c r="L67" s="128"/>
      <c r="M67" s="129"/>
      <c r="N67" s="129"/>
      <c r="O67" s="273"/>
      <c r="P67" s="127"/>
      <c r="Q67" s="127"/>
      <c r="R67" s="127"/>
      <c r="S67" s="127"/>
      <c r="T67" s="127"/>
      <c r="U67" s="127"/>
      <c r="V67" s="127"/>
      <c r="W67" s="183"/>
      <c r="X67" s="133">
        <f t="shared" si="8"/>
      </c>
      <c r="Y67" s="150">
        <f t="shared" si="9"/>
      </c>
      <c r="Z67" s="150">
        <f t="shared" si="10"/>
      </c>
      <c r="AA67" s="150">
        <f t="shared" si="11"/>
      </c>
      <c r="AB67" s="134">
        <f>IF(ISERROR(VLOOKUP(#REF!,#REF!,2,FALSE)),"",VLOOKUP(#REF!,#REF!,2,FALSE))</f>
      </c>
      <c r="AC67" s="82">
        <f t="shared" si="12"/>
      </c>
      <c r="AD67" s="147">
        <f t="shared" si="13"/>
      </c>
      <c r="AE67" s="147">
        <f t="shared" si="7"/>
      </c>
      <c r="AF67" s="327">
        <f t="shared" si="14"/>
      </c>
    </row>
    <row r="68" spans="1:32" s="135" customFormat="1" ht="12">
      <c r="A68" s="193">
        <v>61</v>
      </c>
      <c r="B68" s="128"/>
      <c r="C68" s="128"/>
      <c r="D68" s="128"/>
      <c r="E68" s="163"/>
      <c r="F68" s="129"/>
      <c r="G68" s="242"/>
      <c r="H68" s="130"/>
      <c r="I68" s="130"/>
      <c r="J68" s="131"/>
      <c r="K68" s="132"/>
      <c r="L68" s="128"/>
      <c r="M68" s="129"/>
      <c r="N68" s="129"/>
      <c r="O68" s="273"/>
      <c r="P68" s="127"/>
      <c r="Q68" s="127"/>
      <c r="R68" s="127"/>
      <c r="S68" s="127"/>
      <c r="T68" s="127"/>
      <c r="U68" s="127"/>
      <c r="V68" s="127"/>
      <c r="W68" s="183"/>
      <c r="X68" s="133">
        <f t="shared" si="8"/>
      </c>
      <c r="Y68" s="150">
        <f t="shared" si="9"/>
      </c>
      <c r="Z68" s="150">
        <f t="shared" si="10"/>
      </c>
      <c r="AA68" s="150">
        <f t="shared" si="11"/>
      </c>
      <c r="AB68" s="134">
        <f>IF(ISERROR(VLOOKUP(#REF!,#REF!,2,FALSE)),"",VLOOKUP(#REF!,#REF!,2,FALSE))</f>
      </c>
      <c r="AC68" s="82">
        <f t="shared" si="12"/>
      </c>
      <c r="AD68" s="147">
        <f t="shared" si="13"/>
      </c>
      <c r="AE68" s="147">
        <f t="shared" si="7"/>
      </c>
      <c r="AF68" s="327">
        <f t="shared" si="14"/>
      </c>
    </row>
    <row r="69" spans="1:32" s="135" customFormat="1" ht="12">
      <c r="A69" s="193">
        <v>62</v>
      </c>
      <c r="B69" s="128"/>
      <c r="C69" s="128"/>
      <c r="D69" s="128"/>
      <c r="E69" s="163"/>
      <c r="F69" s="129"/>
      <c r="G69" s="242"/>
      <c r="H69" s="130"/>
      <c r="I69" s="130"/>
      <c r="J69" s="131"/>
      <c r="K69" s="132"/>
      <c r="L69" s="128"/>
      <c r="M69" s="129"/>
      <c r="N69" s="129"/>
      <c r="O69" s="273"/>
      <c r="P69" s="127"/>
      <c r="Q69" s="127"/>
      <c r="R69" s="127"/>
      <c r="S69" s="127"/>
      <c r="T69" s="127"/>
      <c r="U69" s="127"/>
      <c r="V69" s="127"/>
      <c r="W69" s="183"/>
      <c r="X69" s="133">
        <f t="shared" si="8"/>
      </c>
      <c r="Y69" s="150">
        <f t="shared" si="9"/>
      </c>
      <c r="Z69" s="150">
        <f t="shared" si="10"/>
      </c>
      <c r="AA69" s="150">
        <f t="shared" si="11"/>
      </c>
      <c r="AB69" s="134">
        <f>IF(ISERROR(VLOOKUP(#REF!,#REF!,2,FALSE)),"",VLOOKUP(#REF!,#REF!,2,FALSE))</f>
      </c>
      <c r="AC69" s="82">
        <f t="shared" si="12"/>
      </c>
      <c r="AD69" s="147">
        <f t="shared" si="13"/>
      </c>
      <c r="AE69" s="147">
        <f t="shared" si="7"/>
      </c>
      <c r="AF69" s="327">
        <f t="shared" si="14"/>
      </c>
    </row>
    <row r="70" spans="1:32" s="135" customFormat="1" ht="12">
      <c r="A70" s="193">
        <v>63</v>
      </c>
      <c r="B70" s="128"/>
      <c r="C70" s="128"/>
      <c r="D70" s="128"/>
      <c r="E70" s="163"/>
      <c r="F70" s="129"/>
      <c r="G70" s="242"/>
      <c r="H70" s="130"/>
      <c r="I70" s="130"/>
      <c r="J70" s="131"/>
      <c r="K70" s="132"/>
      <c r="L70" s="128"/>
      <c r="M70" s="129"/>
      <c r="N70" s="129"/>
      <c r="O70" s="273"/>
      <c r="P70" s="127"/>
      <c r="Q70" s="127"/>
      <c r="R70" s="127"/>
      <c r="S70" s="127"/>
      <c r="T70" s="127"/>
      <c r="U70" s="127"/>
      <c r="V70" s="127"/>
      <c r="W70" s="183"/>
      <c r="X70" s="133">
        <f t="shared" si="8"/>
      </c>
      <c r="Y70" s="150">
        <f t="shared" si="9"/>
      </c>
      <c r="Z70" s="150">
        <f t="shared" si="10"/>
      </c>
      <c r="AA70" s="150">
        <f t="shared" si="11"/>
      </c>
      <c r="AB70" s="134">
        <f>IF(ISERROR(VLOOKUP(#REF!,#REF!,2,FALSE)),"",VLOOKUP(#REF!,#REF!,2,FALSE))</f>
      </c>
      <c r="AC70" s="82">
        <f t="shared" si="12"/>
      </c>
      <c r="AD70" s="147">
        <f t="shared" si="13"/>
      </c>
      <c r="AE70" s="147">
        <f t="shared" si="7"/>
      </c>
      <c r="AF70" s="327">
        <f t="shared" si="14"/>
      </c>
    </row>
    <row r="71" spans="1:32" s="135" customFormat="1" ht="12">
      <c r="A71" s="193">
        <v>64</v>
      </c>
      <c r="B71" s="128"/>
      <c r="C71" s="128"/>
      <c r="D71" s="128"/>
      <c r="E71" s="163"/>
      <c r="F71" s="129"/>
      <c r="G71" s="242"/>
      <c r="H71" s="130"/>
      <c r="I71" s="130"/>
      <c r="J71" s="131"/>
      <c r="K71" s="132"/>
      <c r="L71" s="128"/>
      <c r="M71" s="129"/>
      <c r="N71" s="129"/>
      <c r="O71" s="273"/>
      <c r="P71" s="127"/>
      <c r="Q71" s="127"/>
      <c r="R71" s="127"/>
      <c r="S71" s="127"/>
      <c r="T71" s="127"/>
      <c r="U71" s="127"/>
      <c r="V71" s="127"/>
      <c r="W71" s="183"/>
      <c r="X71" s="133">
        <f t="shared" si="8"/>
      </c>
      <c r="Y71" s="150">
        <f t="shared" si="9"/>
      </c>
      <c r="Z71" s="150">
        <f t="shared" si="10"/>
      </c>
      <c r="AA71" s="150">
        <f t="shared" si="11"/>
      </c>
      <c r="AB71" s="134">
        <f>IF(ISERROR(VLOOKUP(#REF!,#REF!,2,FALSE)),"",VLOOKUP(#REF!,#REF!,2,FALSE))</f>
      </c>
      <c r="AC71" s="82">
        <f t="shared" si="12"/>
      </c>
      <c r="AD71" s="147">
        <f t="shared" si="13"/>
      </c>
      <c r="AE71" s="147">
        <f t="shared" si="7"/>
      </c>
      <c r="AF71" s="327">
        <f t="shared" si="14"/>
      </c>
    </row>
    <row r="72" spans="1:32" s="135" customFormat="1" ht="12">
      <c r="A72" s="193">
        <v>65</v>
      </c>
      <c r="B72" s="128"/>
      <c r="C72" s="128"/>
      <c r="D72" s="128"/>
      <c r="E72" s="163"/>
      <c r="F72" s="129"/>
      <c r="G72" s="242"/>
      <c r="H72" s="130"/>
      <c r="I72" s="130"/>
      <c r="J72" s="131"/>
      <c r="K72" s="132"/>
      <c r="L72" s="128"/>
      <c r="M72" s="129"/>
      <c r="N72" s="129"/>
      <c r="O72" s="273"/>
      <c r="P72" s="127"/>
      <c r="Q72" s="127"/>
      <c r="R72" s="127"/>
      <c r="S72" s="127"/>
      <c r="T72" s="127"/>
      <c r="U72" s="127"/>
      <c r="V72" s="127"/>
      <c r="W72" s="183"/>
      <c r="X72" s="133">
        <f aca="true" t="shared" si="15" ref="X72:X107">IF($L72="","",VLOOKUP($L72,$L$122:$P$260,2,FALSE))</f>
      </c>
      <c r="Y72" s="150">
        <f aca="true" t="shared" si="16" ref="Y72:Y107">IF($L72="","",VLOOKUP($L72,$L$122:$P$260,3,FALSE))</f>
      </c>
      <c r="Z72" s="150">
        <f aca="true" t="shared" si="17" ref="Z72:Z107">IF($L72="","",VLOOKUP($L72,$L$122:$P$260,4,FALSE))</f>
      </c>
      <c r="AA72" s="150">
        <f aca="true" t="shared" si="18" ref="AA72:AA107">IF($L72="","",VLOOKUP($L72,$L$122:$P$260,5,FALSE))</f>
      </c>
      <c r="AB72" s="134">
        <f>IF(ISERROR(VLOOKUP(#REF!,#REF!,2,FALSE)),"",VLOOKUP(#REF!,#REF!,2,FALSE))</f>
      </c>
      <c r="AC72" s="82">
        <f aca="true" t="shared" si="19" ref="AC72:AC107">IF($M72&lt;&gt;"",IF($N72&lt;&gt;"",IF(ISNA($AD72),"Error Tipo o Cat.",IF($O72&lt;&gt;"",IF(AND($O72&gt;=$AD72,$O72&lt;=$AE72),"","Fecha errónea"),"")),""),"")</f>
      </c>
      <c r="AD72" s="147">
        <f aca="true" t="shared" si="20" ref="AD72:AD107">IF(OR($M72="",$N72=""),"",IF($M72="A1",VLOOKUP($N72,$T$121:$V$122,3,FALSE),IF($M72="A2",VLOOKUP($N72,$T$123:$V$124,3,FALSE),IF($M72="B1",VLOOKUP($N72,$T$125:$V$142,3,FALSE),IF($M72="C1",VLOOKUP($N72,$T$149:$V$166,3,FALSE),IF($M72="B2",VLOOKUP($N72,$T$143:$V$148,3,FALSE),IF($M72="C2",VLOOKUP($N72,$T$167:$V$174,3,FALSE),VLOOKUP($N72,$T$177:$V$185,3,TRUE))))))))</f>
      </c>
      <c r="AE72" s="147">
        <f t="shared" si="7"/>
      </c>
      <c r="AF72" s="327">
        <f aca="true" t="shared" si="21" ref="AF72:AF107">IF(ISERROR(VLOOKUP(M72,$Y$121:$Z$135,2,FALSE)),"",(VLOOKUP(M72,$Y$121:$Z$135,2,FALSE)))</f>
      </c>
    </row>
    <row r="73" spans="1:32" s="135" customFormat="1" ht="12">
      <c r="A73" s="193">
        <v>66</v>
      </c>
      <c r="B73" s="128"/>
      <c r="C73" s="128"/>
      <c r="D73" s="128"/>
      <c r="E73" s="163"/>
      <c r="F73" s="129"/>
      <c r="G73" s="242"/>
      <c r="H73" s="130"/>
      <c r="I73" s="130"/>
      <c r="J73" s="131"/>
      <c r="K73" s="132"/>
      <c r="L73" s="128"/>
      <c r="M73" s="129"/>
      <c r="N73" s="129"/>
      <c r="O73" s="273"/>
      <c r="P73" s="127"/>
      <c r="Q73" s="127"/>
      <c r="R73" s="127"/>
      <c r="S73" s="127"/>
      <c r="T73" s="127"/>
      <c r="U73" s="127"/>
      <c r="V73" s="127"/>
      <c r="W73" s="183"/>
      <c r="X73" s="133">
        <f t="shared" si="15"/>
      </c>
      <c r="Y73" s="150">
        <f t="shared" si="16"/>
      </c>
      <c r="Z73" s="150">
        <f t="shared" si="17"/>
      </c>
      <c r="AA73" s="150">
        <f t="shared" si="18"/>
      </c>
      <c r="AB73" s="134">
        <f>IF(ISERROR(VLOOKUP(#REF!,#REF!,2,FALSE)),"",VLOOKUP(#REF!,#REF!,2,FALSE))</f>
      </c>
      <c r="AC73" s="82">
        <f t="shared" si="19"/>
      </c>
      <c r="AD73" s="147">
        <f t="shared" si="20"/>
      </c>
      <c r="AE73" s="147">
        <f aca="true" t="shared" si="22" ref="AE73:AE107">IF(OR($M73="",$N73=""),"",IF($M73="A1",VLOOKUP($N73,$T$121:$X$122,4,FALSE),IF($M73="B1",VLOOKUP($N73,$T$125:$X$142,4,FALSE),IF($M73="C1",VLOOKUP($N73,$T$149:$X$166,4,FALSE),IF($M73="A2",VLOOKUP($N73,$T$123:$X$124,4,FALSE),IF($M73="B2",VLOOKUP($N73,$T$143:$X$148,4,FALSE),IF($M73="C2",VLOOKUP($N73,$T$167:$X$174,4,FALSE),VLOOKUP($N73,$T$175:$X$189,4,TRUE))))))))</f>
      </c>
      <c r="AF73" s="327">
        <f t="shared" si="21"/>
      </c>
    </row>
    <row r="74" spans="1:32" s="135" customFormat="1" ht="12">
      <c r="A74" s="193">
        <v>67</v>
      </c>
      <c r="B74" s="128"/>
      <c r="C74" s="128"/>
      <c r="D74" s="128"/>
      <c r="E74" s="163"/>
      <c r="F74" s="129"/>
      <c r="G74" s="242"/>
      <c r="H74" s="130"/>
      <c r="I74" s="130"/>
      <c r="J74" s="131"/>
      <c r="K74" s="132"/>
      <c r="L74" s="128"/>
      <c r="M74" s="129"/>
      <c r="N74" s="129"/>
      <c r="O74" s="273"/>
      <c r="P74" s="127"/>
      <c r="Q74" s="127"/>
      <c r="R74" s="127"/>
      <c r="S74" s="127"/>
      <c r="T74" s="127"/>
      <c r="U74" s="127"/>
      <c r="V74" s="127"/>
      <c r="W74" s="183"/>
      <c r="X74" s="133">
        <f t="shared" si="15"/>
      </c>
      <c r="Y74" s="150">
        <f t="shared" si="16"/>
      </c>
      <c r="Z74" s="150">
        <f t="shared" si="17"/>
      </c>
      <c r="AA74" s="150">
        <f t="shared" si="18"/>
      </c>
      <c r="AB74" s="134">
        <f>IF(ISERROR(VLOOKUP(#REF!,#REF!,2,FALSE)),"",VLOOKUP(#REF!,#REF!,2,FALSE))</f>
      </c>
      <c r="AC74" s="82">
        <f t="shared" si="19"/>
      </c>
      <c r="AD74" s="147">
        <f t="shared" si="20"/>
      </c>
      <c r="AE74" s="147">
        <f t="shared" si="22"/>
      </c>
      <c r="AF74" s="327">
        <f t="shared" si="21"/>
      </c>
    </row>
    <row r="75" spans="1:32" s="135" customFormat="1" ht="12">
      <c r="A75" s="193">
        <v>68</v>
      </c>
      <c r="B75" s="128"/>
      <c r="C75" s="128"/>
      <c r="D75" s="128"/>
      <c r="E75" s="163"/>
      <c r="F75" s="129"/>
      <c r="G75" s="242"/>
      <c r="H75" s="130"/>
      <c r="I75" s="130"/>
      <c r="J75" s="131"/>
      <c r="K75" s="132"/>
      <c r="L75" s="128"/>
      <c r="M75" s="129"/>
      <c r="N75" s="129"/>
      <c r="O75" s="273"/>
      <c r="P75" s="127"/>
      <c r="Q75" s="127"/>
      <c r="R75" s="127"/>
      <c r="S75" s="127"/>
      <c r="T75" s="127"/>
      <c r="U75" s="127"/>
      <c r="V75" s="127"/>
      <c r="W75" s="183"/>
      <c r="X75" s="133">
        <f t="shared" si="15"/>
      </c>
      <c r="Y75" s="150">
        <f t="shared" si="16"/>
      </c>
      <c r="Z75" s="150">
        <f t="shared" si="17"/>
      </c>
      <c r="AA75" s="150">
        <f t="shared" si="18"/>
      </c>
      <c r="AB75" s="134">
        <f>IF(ISERROR(VLOOKUP(#REF!,#REF!,2,FALSE)),"",VLOOKUP(#REF!,#REF!,2,FALSE))</f>
      </c>
      <c r="AC75" s="82">
        <f t="shared" si="19"/>
      </c>
      <c r="AD75" s="147">
        <f t="shared" si="20"/>
      </c>
      <c r="AE75" s="147">
        <f t="shared" si="22"/>
      </c>
      <c r="AF75" s="327">
        <f t="shared" si="21"/>
      </c>
    </row>
    <row r="76" spans="1:32" s="135" customFormat="1" ht="12">
      <c r="A76" s="193">
        <v>69</v>
      </c>
      <c r="B76" s="128"/>
      <c r="C76" s="128"/>
      <c r="D76" s="128"/>
      <c r="E76" s="163"/>
      <c r="F76" s="129"/>
      <c r="G76" s="242"/>
      <c r="H76" s="130"/>
      <c r="I76" s="130"/>
      <c r="J76" s="131"/>
      <c r="K76" s="132"/>
      <c r="L76" s="128"/>
      <c r="M76" s="129"/>
      <c r="N76" s="129"/>
      <c r="O76" s="273"/>
      <c r="P76" s="127"/>
      <c r="Q76" s="127"/>
      <c r="R76" s="127"/>
      <c r="S76" s="127"/>
      <c r="T76" s="127"/>
      <c r="U76" s="127"/>
      <c r="V76" s="127"/>
      <c r="W76" s="183"/>
      <c r="X76" s="133">
        <f t="shared" si="15"/>
      </c>
      <c r="Y76" s="150">
        <f t="shared" si="16"/>
      </c>
      <c r="Z76" s="150">
        <f t="shared" si="17"/>
      </c>
      <c r="AA76" s="150">
        <f t="shared" si="18"/>
      </c>
      <c r="AB76" s="134">
        <f>IF(ISERROR(VLOOKUP(#REF!,#REF!,2,FALSE)),"",VLOOKUP(#REF!,#REF!,2,FALSE))</f>
      </c>
      <c r="AC76" s="82">
        <f t="shared" si="19"/>
      </c>
      <c r="AD76" s="147">
        <f t="shared" si="20"/>
      </c>
      <c r="AE76" s="147">
        <f t="shared" si="22"/>
      </c>
      <c r="AF76" s="327">
        <f t="shared" si="21"/>
      </c>
    </row>
    <row r="77" spans="1:32" s="135" customFormat="1" ht="12">
      <c r="A77" s="193">
        <v>70</v>
      </c>
      <c r="B77" s="128"/>
      <c r="C77" s="128"/>
      <c r="D77" s="128"/>
      <c r="E77" s="163"/>
      <c r="F77" s="129"/>
      <c r="G77" s="242"/>
      <c r="H77" s="130"/>
      <c r="I77" s="130"/>
      <c r="J77" s="131"/>
      <c r="K77" s="132"/>
      <c r="L77" s="128"/>
      <c r="M77" s="129"/>
      <c r="N77" s="129"/>
      <c r="O77" s="273"/>
      <c r="P77" s="127"/>
      <c r="Q77" s="127"/>
      <c r="R77" s="127"/>
      <c r="S77" s="127"/>
      <c r="T77" s="127"/>
      <c r="U77" s="127"/>
      <c r="V77" s="127"/>
      <c r="W77" s="183"/>
      <c r="X77" s="133">
        <f t="shared" si="15"/>
      </c>
      <c r="Y77" s="150">
        <f t="shared" si="16"/>
      </c>
      <c r="Z77" s="150">
        <f t="shared" si="17"/>
      </c>
      <c r="AA77" s="150">
        <f t="shared" si="18"/>
      </c>
      <c r="AB77" s="134">
        <f>IF(ISERROR(VLOOKUP(#REF!,#REF!,2,FALSE)),"",VLOOKUP(#REF!,#REF!,2,FALSE))</f>
      </c>
      <c r="AC77" s="82">
        <f t="shared" si="19"/>
      </c>
      <c r="AD77" s="147">
        <f t="shared" si="20"/>
      </c>
      <c r="AE77" s="147">
        <f t="shared" si="22"/>
      </c>
      <c r="AF77" s="327">
        <f t="shared" si="21"/>
      </c>
    </row>
    <row r="78" spans="1:32" s="135" customFormat="1" ht="12">
      <c r="A78" s="193">
        <v>71</v>
      </c>
      <c r="B78" s="128"/>
      <c r="C78" s="128"/>
      <c r="D78" s="128"/>
      <c r="E78" s="163"/>
      <c r="F78" s="129"/>
      <c r="G78" s="242"/>
      <c r="H78" s="130"/>
      <c r="I78" s="130"/>
      <c r="J78" s="131"/>
      <c r="K78" s="132"/>
      <c r="L78" s="128"/>
      <c r="M78" s="129"/>
      <c r="N78" s="129"/>
      <c r="O78" s="273"/>
      <c r="P78" s="127"/>
      <c r="Q78" s="127"/>
      <c r="R78" s="127"/>
      <c r="S78" s="127"/>
      <c r="T78" s="127"/>
      <c r="U78" s="127"/>
      <c r="V78" s="127"/>
      <c r="W78" s="183"/>
      <c r="X78" s="133">
        <f t="shared" si="15"/>
      </c>
      <c r="Y78" s="150">
        <f t="shared" si="16"/>
      </c>
      <c r="Z78" s="150">
        <f t="shared" si="17"/>
      </c>
      <c r="AA78" s="150">
        <f t="shared" si="18"/>
      </c>
      <c r="AB78" s="134">
        <f>IF(ISERROR(VLOOKUP(#REF!,#REF!,2,FALSE)),"",VLOOKUP(#REF!,#REF!,2,FALSE))</f>
      </c>
      <c r="AC78" s="82">
        <f t="shared" si="19"/>
      </c>
      <c r="AD78" s="147">
        <f t="shared" si="20"/>
      </c>
      <c r="AE78" s="147">
        <f t="shared" si="22"/>
      </c>
      <c r="AF78" s="327">
        <f t="shared" si="21"/>
      </c>
    </row>
    <row r="79" spans="1:32" s="135" customFormat="1" ht="12">
      <c r="A79" s="193">
        <v>72</v>
      </c>
      <c r="B79" s="128"/>
      <c r="C79" s="128"/>
      <c r="D79" s="128"/>
      <c r="E79" s="163"/>
      <c r="F79" s="129"/>
      <c r="G79" s="242"/>
      <c r="H79" s="130"/>
      <c r="I79" s="130"/>
      <c r="J79" s="131"/>
      <c r="K79" s="132"/>
      <c r="L79" s="128"/>
      <c r="M79" s="129"/>
      <c r="N79" s="129"/>
      <c r="O79" s="273"/>
      <c r="P79" s="127"/>
      <c r="Q79" s="127"/>
      <c r="R79" s="127"/>
      <c r="S79" s="127"/>
      <c r="T79" s="127"/>
      <c r="U79" s="127"/>
      <c r="V79" s="127"/>
      <c r="W79" s="183"/>
      <c r="X79" s="133">
        <f t="shared" si="15"/>
      </c>
      <c r="Y79" s="150">
        <f t="shared" si="16"/>
      </c>
      <c r="Z79" s="150">
        <f t="shared" si="17"/>
      </c>
      <c r="AA79" s="150">
        <f t="shared" si="18"/>
      </c>
      <c r="AB79" s="134">
        <f>IF(ISERROR(VLOOKUP(#REF!,#REF!,2,FALSE)),"",VLOOKUP(#REF!,#REF!,2,FALSE))</f>
      </c>
      <c r="AC79" s="82">
        <f t="shared" si="19"/>
      </c>
      <c r="AD79" s="147">
        <f t="shared" si="20"/>
      </c>
      <c r="AE79" s="147">
        <f t="shared" si="22"/>
      </c>
      <c r="AF79" s="327">
        <f t="shared" si="21"/>
      </c>
    </row>
    <row r="80" spans="1:32" s="135" customFormat="1" ht="12">
      <c r="A80" s="193">
        <v>73</v>
      </c>
      <c r="B80" s="128"/>
      <c r="C80" s="128"/>
      <c r="D80" s="128"/>
      <c r="E80" s="163"/>
      <c r="F80" s="129"/>
      <c r="G80" s="242"/>
      <c r="H80" s="130"/>
      <c r="I80" s="130"/>
      <c r="J80" s="131"/>
      <c r="K80" s="132"/>
      <c r="L80" s="128"/>
      <c r="M80" s="129"/>
      <c r="N80" s="129"/>
      <c r="O80" s="273"/>
      <c r="P80" s="127"/>
      <c r="Q80" s="127"/>
      <c r="R80" s="127"/>
      <c r="S80" s="127"/>
      <c r="T80" s="127"/>
      <c r="U80" s="127"/>
      <c r="V80" s="127"/>
      <c r="W80" s="183"/>
      <c r="X80" s="133">
        <f t="shared" si="15"/>
      </c>
      <c r="Y80" s="150">
        <f t="shared" si="16"/>
      </c>
      <c r="Z80" s="150">
        <f t="shared" si="17"/>
      </c>
      <c r="AA80" s="150">
        <f t="shared" si="18"/>
      </c>
      <c r="AB80" s="134">
        <f>IF(ISERROR(VLOOKUP(#REF!,#REF!,2,FALSE)),"",VLOOKUP(#REF!,#REF!,2,FALSE))</f>
      </c>
      <c r="AC80" s="82">
        <f t="shared" si="19"/>
      </c>
      <c r="AD80" s="147">
        <f t="shared" si="20"/>
      </c>
      <c r="AE80" s="147">
        <f t="shared" si="22"/>
      </c>
      <c r="AF80" s="327">
        <f t="shared" si="21"/>
      </c>
    </row>
    <row r="81" spans="1:32" s="135" customFormat="1" ht="12">
      <c r="A81" s="193">
        <v>74</v>
      </c>
      <c r="B81" s="128"/>
      <c r="C81" s="128"/>
      <c r="D81" s="128"/>
      <c r="E81" s="163"/>
      <c r="F81" s="129"/>
      <c r="G81" s="242"/>
      <c r="H81" s="130"/>
      <c r="I81" s="130"/>
      <c r="J81" s="131"/>
      <c r="K81" s="132"/>
      <c r="L81" s="128"/>
      <c r="M81" s="129"/>
      <c r="N81" s="129"/>
      <c r="O81" s="273"/>
      <c r="P81" s="127"/>
      <c r="Q81" s="127"/>
      <c r="R81" s="127"/>
      <c r="S81" s="127"/>
      <c r="T81" s="127"/>
      <c r="U81" s="127"/>
      <c r="V81" s="127"/>
      <c r="W81" s="183"/>
      <c r="X81" s="133">
        <f t="shared" si="15"/>
      </c>
      <c r="Y81" s="150">
        <f t="shared" si="16"/>
      </c>
      <c r="Z81" s="150">
        <f t="shared" si="17"/>
      </c>
      <c r="AA81" s="150">
        <f t="shared" si="18"/>
      </c>
      <c r="AB81" s="134">
        <f>IF(ISERROR(VLOOKUP(#REF!,#REF!,2,FALSE)),"",VLOOKUP(#REF!,#REF!,2,FALSE))</f>
      </c>
      <c r="AC81" s="82">
        <f t="shared" si="19"/>
      </c>
      <c r="AD81" s="147">
        <f t="shared" si="20"/>
      </c>
      <c r="AE81" s="147">
        <f t="shared" si="22"/>
      </c>
      <c r="AF81" s="327">
        <f t="shared" si="21"/>
      </c>
    </row>
    <row r="82" spans="1:32" s="135" customFormat="1" ht="12">
      <c r="A82" s="193">
        <v>75</v>
      </c>
      <c r="B82" s="128"/>
      <c r="C82" s="128"/>
      <c r="D82" s="128"/>
      <c r="E82" s="163"/>
      <c r="F82" s="129"/>
      <c r="G82" s="242"/>
      <c r="H82" s="130"/>
      <c r="I82" s="130"/>
      <c r="J82" s="131"/>
      <c r="K82" s="132"/>
      <c r="L82" s="128"/>
      <c r="M82" s="129"/>
      <c r="N82" s="129"/>
      <c r="O82" s="273"/>
      <c r="P82" s="127"/>
      <c r="Q82" s="127"/>
      <c r="R82" s="127"/>
      <c r="S82" s="127"/>
      <c r="T82" s="127"/>
      <c r="U82" s="127"/>
      <c r="V82" s="127"/>
      <c r="W82" s="183"/>
      <c r="X82" s="133">
        <f t="shared" si="15"/>
      </c>
      <c r="Y82" s="150">
        <f t="shared" si="16"/>
      </c>
      <c r="Z82" s="150">
        <f t="shared" si="17"/>
      </c>
      <c r="AA82" s="150">
        <f t="shared" si="18"/>
      </c>
      <c r="AB82" s="134">
        <f>IF(ISERROR(VLOOKUP(#REF!,#REF!,2,FALSE)),"",VLOOKUP(#REF!,#REF!,2,FALSE))</f>
      </c>
      <c r="AC82" s="82">
        <f t="shared" si="19"/>
      </c>
      <c r="AD82" s="147">
        <f t="shared" si="20"/>
      </c>
      <c r="AE82" s="147">
        <f t="shared" si="22"/>
      </c>
      <c r="AF82" s="327">
        <f t="shared" si="21"/>
      </c>
    </row>
    <row r="83" spans="1:32" s="135" customFormat="1" ht="12">
      <c r="A83" s="193">
        <v>76</v>
      </c>
      <c r="B83" s="128"/>
      <c r="C83" s="128"/>
      <c r="D83" s="128"/>
      <c r="E83" s="163"/>
      <c r="F83" s="129"/>
      <c r="G83" s="242"/>
      <c r="H83" s="130"/>
      <c r="I83" s="130"/>
      <c r="J83" s="131"/>
      <c r="K83" s="132"/>
      <c r="L83" s="128"/>
      <c r="M83" s="129"/>
      <c r="N83" s="129"/>
      <c r="O83" s="273"/>
      <c r="P83" s="127"/>
      <c r="Q83" s="127"/>
      <c r="R83" s="127"/>
      <c r="S83" s="127"/>
      <c r="T83" s="127"/>
      <c r="U83" s="127"/>
      <c r="V83" s="127"/>
      <c r="W83" s="183"/>
      <c r="X83" s="133">
        <f t="shared" si="15"/>
      </c>
      <c r="Y83" s="150">
        <f t="shared" si="16"/>
      </c>
      <c r="Z83" s="150">
        <f t="shared" si="17"/>
      </c>
      <c r="AA83" s="150">
        <f t="shared" si="18"/>
      </c>
      <c r="AB83" s="134">
        <f>IF(ISERROR(VLOOKUP(#REF!,#REF!,2,FALSE)),"",VLOOKUP(#REF!,#REF!,2,FALSE))</f>
      </c>
      <c r="AC83" s="82">
        <f t="shared" si="19"/>
      </c>
      <c r="AD83" s="147">
        <f t="shared" si="20"/>
      </c>
      <c r="AE83" s="147">
        <f t="shared" si="22"/>
      </c>
      <c r="AF83" s="327">
        <f t="shared" si="21"/>
      </c>
    </row>
    <row r="84" spans="1:32" s="135" customFormat="1" ht="12">
      <c r="A84" s="193">
        <v>77</v>
      </c>
      <c r="B84" s="128"/>
      <c r="C84" s="128"/>
      <c r="D84" s="128"/>
      <c r="E84" s="163"/>
      <c r="F84" s="129"/>
      <c r="G84" s="242"/>
      <c r="H84" s="130"/>
      <c r="I84" s="130"/>
      <c r="J84" s="131"/>
      <c r="K84" s="132"/>
      <c r="L84" s="128"/>
      <c r="M84" s="129"/>
      <c r="N84" s="129"/>
      <c r="O84" s="273"/>
      <c r="P84" s="127"/>
      <c r="Q84" s="127"/>
      <c r="R84" s="127"/>
      <c r="S84" s="127"/>
      <c r="T84" s="127"/>
      <c r="U84" s="127"/>
      <c r="V84" s="127"/>
      <c r="W84" s="183"/>
      <c r="X84" s="133">
        <f t="shared" si="15"/>
      </c>
      <c r="Y84" s="150">
        <f t="shared" si="16"/>
      </c>
      <c r="Z84" s="150">
        <f t="shared" si="17"/>
      </c>
      <c r="AA84" s="150">
        <f t="shared" si="18"/>
      </c>
      <c r="AB84" s="134">
        <f>IF(ISERROR(VLOOKUP(#REF!,#REF!,2,FALSE)),"",VLOOKUP(#REF!,#REF!,2,FALSE))</f>
      </c>
      <c r="AC84" s="82">
        <f t="shared" si="19"/>
      </c>
      <c r="AD84" s="147">
        <f t="shared" si="20"/>
      </c>
      <c r="AE84" s="147">
        <f t="shared" si="22"/>
      </c>
      <c r="AF84" s="327">
        <f t="shared" si="21"/>
      </c>
    </row>
    <row r="85" spans="1:32" s="135" customFormat="1" ht="12">
      <c r="A85" s="193">
        <v>78</v>
      </c>
      <c r="B85" s="128"/>
      <c r="C85" s="128"/>
      <c r="D85" s="128"/>
      <c r="E85" s="163"/>
      <c r="F85" s="129"/>
      <c r="G85" s="242"/>
      <c r="H85" s="130"/>
      <c r="I85" s="130"/>
      <c r="J85" s="131"/>
      <c r="K85" s="132"/>
      <c r="L85" s="128"/>
      <c r="M85" s="129"/>
      <c r="N85" s="129"/>
      <c r="O85" s="273"/>
      <c r="P85" s="127"/>
      <c r="Q85" s="127"/>
      <c r="R85" s="127"/>
      <c r="S85" s="127"/>
      <c r="T85" s="127"/>
      <c r="U85" s="127"/>
      <c r="V85" s="127"/>
      <c r="W85" s="183"/>
      <c r="X85" s="133">
        <f t="shared" si="15"/>
      </c>
      <c r="Y85" s="150">
        <f t="shared" si="16"/>
      </c>
      <c r="Z85" s="150">
        <f t="shared" si="17"/>
      </c>
      <c r="AA85" s="150">
        <f t="shared" si="18"/>
      </c>
      <c r="AB85" s="134">
        <f>IF(ISERROR(VLOOKUP(#REF!,#REF!,2,FALSE)),"",VLOOKUP(#REF!,#REF!,2,FALSE))</f>
      </c>
      <c r="AC85" s="82">
        <f t="shared" si="19"/>
      </c>
      <c r="AD85" s="147">
        <f t="shared" si="20"/>
      </c>
      <c r="AE85" s="147">
        <f t="shared" si="22"/>
      </c>
      <c r="AF85" s="327">
        <f t="shared" si="21"/>
      </c>
    </row>
    <row r="86" spans="1:32" s="135" customFormat="1" ht="12">
      <c r="A86" s="193">
        <v>79</v>
      </c>
      <c r="B86" s="128"/>
      <c r="C86" s="128"/>
      <c r="D86" s="128"/>
      <c r="E86" s="163"/>
      <c r="F86" s="129"/>
      <c r="G86" s="242"/>
      <c r="H86" s="130"/>
      <c r="I86" s="130"/>
      <c r="J86" s="131"/>
      <c r="K86" s="132"/>
      <c r="L86" s="128"/>
      <c r="M86" s="129"/>
      <c r="N86" s="129"/>
      <c r="O86" s="273"/>
      <c r="P86" s="127"/>
      <c r="Q86" s="127"/>
      <c r="R86" s="127"/>
      <c r="S86" s="127"/>
      <c r="T86" s="127"/>
      <c r="U86" s="127"/>
      <c r="V86" s="127"/>
      <c r="W86" s="183"/>
      <c r="X86" s="133">
        <f t="shared" si="15"/>
      </c>
      <c r="Y86" s="150">
        <f t="shared" si="16"/>
      </c>
      <c r="Z86" s="150">
        <f t="shared" si="17"/>
      </c>
      <c r="AA86" s="150">
        <f t="shared" si="18"/>
      </c>
      <c r="AB86" s="134">
        <f>IF(ISERROR(VLOOKUP(#REF!,#REF!,2,FALSE)),"",VLOOKUP(#REF!,#REF!,2,FALSE))</f>
      </c>
      <c r="AC86" s="82">
        <f t="shared" si="19"/>
      </c>
      <c r="AD86" s="147">
        <f t="shared" si="20"/>
      </c>
      <c r="AE86" s="147">
        <f t="shared" si="22"/>
      </c>
      <c r="AF86" s="327">
        <f t="shared" si="21"/>
      </c>
    </row>
    <row r="87" spans="1:32" s="135" customFormat="1" ht="12">
      <c r="A87" s="193">
        <v>80</v>
      </c>
      <c r="B87" s="128"/>
      <c r="C87" s="128"/>
      <c r="D87" s="128"/>
      <c r="E87" s="163"/>
      <c r="F87" s="129"/>
      <c r="G87" s="242"/>
      <c r="H87" s="130"/>
      <c r="I87" s="130"/>
      <c r="J87" s="131"/>
      <c r="K87" s="132"/>
      <c r="L87" s="128"/>
      <c r="M87" s="129"/>
      <c r="N87" s="129"/>
      <c r="O87" s="273"/>
      <c r="P87" s="127"/>
      <c r="Q87" s="127"/>
      <c r="R87" s="127"/>
      <c r="S87" s="127"/>
      <c r="T87" s="127"/>
      <c r="U87" s="127"/>
      <c r="V87" s="127"/>
      <c r="W87" s="183"/>
      <c r="X87" s="133">
        <f t="shared" si="15"/>
      </c>
      <c r="Y87" s="150">
        <f t="shared" si="16"/>
      </c>
      <c r="Z87" s="150">
        <f t="shared" si="17"/>
      </c>
      <c r="AA87" s="150">
        <f t="shared" si="18"/>
      </c>
      <c r="AB87" s="134">
        <f>IF(ISERROR(VLOOKUP(#REF!,#REF!,2,FALSE)),"",VLOOKUP(#REF!,#REF!,2,FALSE))</f>
      </c>
      <c r="AC87" s="82">
        <f t="shared" si="19"/>
      </c>
      <c r="AD87" s="147">
        <f t="shared" si="20"/>
      </c>
      <c r="AE87" s="147">
        <f t="shared" si="22"/>
      </c>
      <c r="AF87" s="327">
        <f t="shared" si="21"/>
      </c>
    </row>
    <row r="88" spans="1:32" s="135" customFormat="1" ht="12">
      <c r="A88" s="193">
        <v>81</v>
      </c>
      <c r="B88" s="128"/>
      <c r="C88" s="128"/>
      <c r="D88" s="128"/>
      <c r="E88" s="163"/>
      <c r="F88" s="129"/>
      <c r="G88" s="242"/>
      <c r="H88" s="130"/>
      <c r="I88" s="130"/>
      <c r="J88" s="131"/>
      <c r="K88" s="132"/>
      <c r="L88" s="128"/>
      <c r="M88" s="129"/>
      <c r="N88" s="129"/>
      <c r="O88" s="273"/>
      <c r="P88" s="127"/>
      <c r="Q88" s="127"/>
      <c r="R88" s="127"/>
      <c r="S88" s="127"/>
      <c r="T88" s="127"/>
      <c r="U88" s="127"/>
      <c r="V88" s="127"/>
      <c r="W88" s="183"/>
      <c r="X88" s="133">
        <f t="shared" si="15"/>
      </c>
      <c r="Y88" s="150">
        <f t="shared" si="16"/>
      </c>
      <c r="Z88" s="150">
        <f t="shared" si="17"/>
      </c>
      <c r="AA88" s="150">
        <f t="shared" si="18"/>
      </c>
      <c r="AB88" s="134">
        <f>IF(ISERROR(VLOOKUP(#REF!,#REF!,2,FALSE)),"",VLOOKUP(#REF!,#REF!,2,FALSE))</f>
      </c>
      <c r="AC88" s="82">
        <f t="shared" si="19"/>
      </c>
      <c r="AD88" s="147">
        <f t="shared" si="20"/>
      </c>
      <c r="AE88" s="147">
        <f t="shared" si="22"/>
      </c>
      <c r="AF88" s="327">
        <f t="shared" si="21"/>
      </c>
    </row>
    <row r="89" spans="1:32" s="135" customFormat="1" ht="12">
      <c r="A89" s="193">
        <v>82</v>
      </c>
      <c r="B89" s="128"/>
      <c r="C89" s="128"/>
      <c r="D89" s="128"/>
      <c r="E89" s="163"/>
      <c r="F89" s="129"/>
      <c r="G89" s="242"/>
      <c r="H89" s="130"/>
      <c r="I89" s="130"/>
      <c r="J89" s="131"/>
      <c r="K89" s="132"/>
      <c r="L89" s="128"/>
      <c r="M89" s="129"/>
      <c r="N89" s="129"/>
      <c r="O89" s="273"/>
      <c r="P89" s="127"/>
      <c r="Q89" s="127"/>
      <c r="R89" s="127"/>
      <c r="S89" s="127"/>
      <c r="T89" s="127"/>
      <c r="U89" s="127"/>
      <c r="V89" s="127"/>
      <c r="W89" s="183"/>
      <c r="X89" s="133">
        <f t="shared" si="15"/>
      </c>
      <c r="Y89" s="150">
        <f t="shared" si="16"/>
      </c>
      <c r="Z89" s="150">
        <f t="shared" si="17"/>
      </c>
      <c r="AA89" s="150">
        <f t="shared" si="18"/>
      </c>
      <c r="AB89" s="134">
        <f>IF(ISERROR(VLOOKUP(#REF!,#REF!,2,FALSE)),"",VLOOKUP(#REF!,#REF!,2,FALSE))</f>
      </c>
      <c r="AC89" s="82">
        <f t="shared" si="19"/>
      </c>
      <c r="AD89" s="147">
        <f t="shared" si="20"/>
      </c>
      <c r="AE89" s="147">
        <f t="shared" si="22"/>
      </c>
      <c r="AF89" s="327">
        <f t="shared" si="21"/>
      </c>
    </row>
    <row r="90" spans="1:32" s="135" customFormat="1" ht="12">
      <c r="A90" s="193">
        <v>83</v>
      </c>
      <c r="B90" s="128"/>
      <c r="C90" s="128"/>
      <c r="D90" s="128"/>
      <c r="E90" s="163"/>
      <c r="F90" s="129"/>
      <c r="G90" s="242"/>
      <c r="H90" s="130"/>
      <c r="I90" s="130"/>
      <c r="J90" s="131"/>
      <c r="K90" s="132"/>
      <c r="L90" s="128"/>
      <c r="M90" s="129"/>
      <c r="N90" s="129"/>
      <c r="O90" s="273"/>
      <c r="P90" s="127"/>
      <c r="Q90" s="127"/>
      <c r="R90" s="127"/>
      <c r="S90" s="127"/>
      <c r="T90" s="127"/>
      <c r="U90" s="127"/>
      <c r="V90" s="127"/>
      <c r="W90" s="183"/>
      <c r="X90" s="133">
        <f t="shared" si="15"/>
      </c>
      <c r="Y90" s="150">
        <f t="shared" si="16"/>
      </c>
      <c r="Z90" s="150">
        <f t="shared" si="17"/>
      </c>
      <c r="AA90" s="150">
        <f t="shared" si="18"/>
      </c>
      <c r="AB90" s="134">
        <f>IF(ISERROR(VLOOKUP(#REF!,#REF!,2,FALSE)),"",VLOOKUP(#REF!,#REF!,2,FALSE))</f>
      </c>
      <c r="AC90" s="82">
        <f t="shared" si="19"/>
      </c>
      <c r="AD90" s="147">
        <f t="shared" si="20"/>
      </c>
      <c r="AE90" s="147">
        <f t="shared" si="22"/>
      </c>
      <c r="AF90" s="327">
        <f t="shared" si="21"/>
      </c>
    </row>
    <row r="91" spans="1:32" s="135" customFormat="1" ht="12">
      <c r="A91" s="193">
        <v>84</v>
      </c>
      <c r="B91" s="128"/>
      <c r="C91" s="128"/>
      <c r="D91" s="128"/>
      <c r="E91" s="163"/>
      <c r="F91" s="129"/>
      <c r="G91" s="242"/>
      <c r="H91" s="130"/>
      <c r="I91" s="130"/>
      <c r="J91" s="131"/>
      <c r="K91" s="132"/>
      <c r="L91" s="128"/>
      <c r="M91" s="129"/>
      <c r="N91" s="129"/>
      <c r="O91" s="273"/>
      <c r="P91" s="127"/>
      <c r="Q91" s="127"/>
      <c r="R91" s="127"/>
      <c r="S91" s="127"/>
      <c r="T91" s="127"/>
      <c r="U91" s="127"/>
      <c r="V91" s="127"/>
      <c r="W91" s="183"/>
      <c r="X91" s="133">
        <f t="shared" si="15"/>
      </c>
      <c r="Y91" s="150">
        <f t="shared" si="16"/>
      </c>
      <c r="Z91" s="150">
        <f t="shared" si="17"/>
      </c>
      <c r="AA91" s="150">
        <f t="shared" si="18"/>
      </c>
      <c r="AB91" s="134">
        <f>IF(ISERROR(VLOOKUP(#REF!,#REF!,2,FALSE)),"",VLOOKUP(#REF!,#REF!,2,FALSE))</f>
      </c>
      <c r="AC91" s="82">
        <f t="shared" si="19"/>
      </c>
      <c r="AD91" s="147">
        <f t="shared" si="20"/>
      </c>
      <c r="AE91" s="147">
        <f t="shared" si="22"/>
      </c>
      <c r="AF91" s="327">
        <f t="shared" si="21"/>
      </c>
    </row>
    <row r="92" spans="1:32" s="135" customFormat="1" ht="12">
      <c r="A92" s="193">
        <v>85</v>
      </c>
      <c r="B92" s="128"/>
      <c r="C92" s="128"/>
      <c r="D92" s="128"/>
      <c r="E92" s="163"/>
      <c r="F92" s="129"/>
      <c r="G92" s="242"/>
      <c r="H92" s="130"/>
      <c r="I92" s="130"/>
      <c r="J92" s="131"/>
      <c r="K92" s="132"/>
      <c r="L92" s="128"/>
      <c r="M92" s="129"/>
      <c r="N92" s="129"/>
      <c r="O92" s="273"/>
      <c r="P92" s="127"/>
      <c r="Q92" s="127"/>
      <c r="R92" s="127"/>
      <c r="S92" s="127"/>
      <c r="T92" s="127"/>
      <c r="U92" s="127"/>
      <c r="V92" s="127"/>
      <c r="W92" s="183"/>
      <c r="X92" s="133">
        <f t="shared" si="15"/>
      </c>
      <c r="Y92" s="150">
        <f t="shared" si="16"/>
      </c>
      <c r="Z92" s="150">
        <f t="shared" si="17"/>
      </c>
      <c r="AA92" s="150">
        <f t="shared" si="18"/>
      </c>
      <c r="AB92" s="134">
        <f>IF(ISERROR(VLOOKUP(#REF!,#REF!,2,FALSE)),"",VLOOKUP(#REF!,#REF!,2,FALSE))</f>
      </c>
      <c r="AC92" s="82">
        <f t="shared" si="19"/>
      </c>
      <c r="AD92" s="147">
        <f t="shared" si="20"/>
      </c>
      <c r="AE92" s="147">
        <f t="shared" si="22"/>
      </c>
      <c r="AF92" s="327">
        <f t="shared" si="21"/>
      </c>
    </row>
    <row r="93" spans="1:32" s="135" customFormat="1" ht="12">
      <c r="A93" s="193">
        <v>86</v>
      </c>
      <c r="B93" s="128"/>
      <c r="C93" s="128"/>
      <c r="D93" s="128"/>
      <c r="E93" s="163"/>
      <c r="F93" s="129"/>
      <c r="G93" s="242"/>
      <c r="H93" s="130"/>
      <c r="I93" s="130"/>
      <c r="J93" s="131"/>
      <c r="K93" s="132"/>
      <c r="L93" s="128"/>
      <c r="M93" s="129"/>
      <c r="N93" s="129"/>
      <c r="O93" s="273"/>
      <c r="P93" s="127"/>
      <c r="Q93" s="127"/>
      <c r="R93" s="127"/>
      <c r="S93" s="127"/>
      <c r="T93" s="127"/>
      <c r="U93" s="127"/>
      <c r="V93" s="127"/>
      <c r="W93" s="183"/>
      <c r="X93" s="133">
        <f t="shared" si="15"/>
      </c>
      <c r="Y93" s="150">
        <f t="shared" si="16"/>
      </c>
      <c r="Z93" s="150">
        <f t="shared" si="17"/>
      </c>
      <c r="AA93" s="150">
        <f t="shared" si="18"/>
      </c>
      <c r="AB93" s="134">
        <f>IF(ISERROR(VLOOKUP(#REF!,#REF!,2,FALSE)),"",VLOOKUP(#REF!,#REF!,2,FALSE))</f>
      </c>
      <c r="AC93" s="82">
        <f t="shared" si="19"/>
      </c>
      <c r="AD93" s="147">
        <f t="shared" si="20"/>
      </c>
      <c r="AE93" s="147">
        <f t="shared" si="22"/>
      </c>
      <c r="AF93" s="327">
        <f t="shared" si="21"/>
      </c>
    </row>
    <row r="94" spans="1:32" s="135" customFormat="1" ht="12">
      <c r="A94" s="193">
        <v>87</v>
      </c>
      <c r="B94" s="128"/>
      <c r="C94" s="128"/>
      <c r="D94" s="128"/>
      <c r="E94" s="163"/>
      <c r="F94" s="129"/>
      <c r="G94" s="242"/>
      <c r="H94" s="130"/>
      <c r="I94" s="130"/>
      <c r="J94" s="131"/>
      <c r="K94" s="132"/>
      <c r="L94" s="128"/>
      <c r="M94" s="129"/>
      <c r="N94" s="129"/>
      <c r="O94" s="273"/>
      <c r="P94" s="127"/>
      <c r="Q94" s="127"/>
      <c r="R94" s="127"/>
      <c r="S94" s="127"/>
      <c r="T94" s="127"/>
      <c r="U94" s="127"/>
      <c r="V94" s="127"/>
      <c r="W94" s="183"/>
      <c r="X94" s="133">
        <f t="shared" si="15"/>
      </c>
      <c r="Y94" s="150">
        <f t="shared" si="16"/>
      </c>
      <c r="Z94" s="150">
        <f t="shared" si="17"/>
      </c>
      <c r="AA94" s="150">
        <f t="shared" si="18"/>
      </c>
      <c r="AB94" s="134">
        <f>IF(ISERROR(VLOOKUP(#REF!,#REF!,2,FALSE)),"",VLOOKUP(#REF!,#REF!,2,FALSE))</f>
      </c>
      <c r="AC94" s="82">
        <f t="shared" si="19"/>
      </c>
      <c r="AD94" s="147">
        <f t="shared" si="20"/>
      </c>
      <c r="AE94" s="147">
        <f t="shared" si="22"/>
      </c>
      <c r="AF94" s="327">
        <f t="shared" si="21"/>
      </c>
    </row>
    <row r="95" spans="1:32" s="135" customFormat="1" ht="12">
      <c r="A95" s="193">
        <v>88</v>
      </c>
      <c r="B95" s="128"/>
      <c r="C95" s="128"/>
      <c r="D95" s="128"/>
      <c r="E95" s="163"/>
      <c r="F95" s="129"/>
      <c r="G95" s="242"/>
      <c r="H95" s="130"/>
      <c r="I95" s="130"/>
      <c r="J95" s="131"/>
      <c r="K95" s="132"/>
      <c r="L95" s="128"/>
      <c r="M95" s="129"/>
      <c r="N95" s="129"/>
      <c r="O95" s="273"/>
      <c r="P95" s="127"/>
      <c r="Q95" s="127"/>
      <c r="R95" s="127"/>
      <c r="S95" s="127"/>
      <c r="T95" s="127"/>
      <c r="U95" s="127"/>
      <c r="V95" s="127"/>
      <c r="W95" s="183"/>
      <c r="X95" s="133">
        <f t="shared" si="15"/>
      </c>
      <c r="Y95" s="150">
        <f t="shared" si="16"/>
      </c>
      <c r="Z95" s="150">
        <f t="shared" si="17"/>
      </c>
      <c r="AA95" s="150">
        <f t="shared" si="18"/>
      </c>
      <c r="AB95" s="134">
        <f>IF(ISERROR(VLOOKUP(#REF!,#REF!,2,FALSE)),"",VLOOKUP(#REF!,#REF!,2,FALSE))</f>
      </c>
      <c r="AC95" s="82">
        <f t="shared" si="19"/>
      </c>
      <c r="AD95" s="147">
        <f t="shared" si="20"/>
      </c>
      <c r="AE95" s="147">
        <f t="shared" si="22"/>
      </c>
      <c r="AF95" s="327">
        <f t="shared" si="21"/>
      </c>
    </row>
    <row r="96" spans="1:32" s="135" customFormat="1" ht="12">
      <c r="A96" s="193">
        <v>89</v>
      </c>
      <c r="B96" s="128"/>
      <c r="C96" s="128"/>
      <c r="D96" s="128"/>
      <c r="E96" s="163"/>
      <c r="F96" s="129"/>
      <c r="G96" s="242"/>
      <c r="H96" s="130"/>
      <c r="I96" s="130"/>
      <c r="J96" s="131"/>
      <c r="K96" s="132"/>
      <c r="L96" s="128"/>
      <c r="M96" s="129"/>
      <c r="N96" s="129"/>
      <c r="O96" s="273"/>
      <c r="P96" s="127"/>
      <c r="Q96" s="127"/>
      <c r="R96" s="127"/>
      <c r="S96" s="127"/>
      <c r="T96" s="127"/>
      <c r="U96" s="127"/>
      <c r="V96" s="127"/>
      <c r="W96" s="183"/>
      <c r="X96" s="133">
        <f t="shared" si="15"/>
      </c>
      <c r="Y96" s="150">
        <f t="shared" si="16"/>
      </c>
      <c r="Z96" s="150">
        <f t="shared" si="17"/>
      </c>
      <c r="AA96" s="150">
        <f t="shared" si="18"/>
      </c>
      <c r="AB96" s="134">
        <f>IF(ISERROR(VLOOKUP(#REF!,#REF!,2,FALSE)),"",VLOOKUP(#REF!,#REF!,2,FALSE))</f>
      </c>
      <c r="AC96" s="82">
        <f t="shared" si="19"/>
      </c>
      <c r="AD96" s="147">
        <f t="shared" si="20"/>
      </c>
      <c r="AE96" s="147">
        <f t="shared" si="22"/>
      </c>
      <c r="AF96" s="327">
        <f t="shared" si="21"/>
      </c>
    </row>
    <row r="97" spans="1:32" s="135" customFormat="1" ht="12">
      <c r="A97" s="193">
        <v>90</v>
      </c>
      <c r="B97" s="128"/>
      <c r="C97" s="128"/>
      <c r="D97" s="128"/>
      <c r="E97" s="163"/>
      <c r="F97" s="129"/>
      <c r="G97" s="242"/>
      <c r="H97" s="130"/>
      <c r="I97" s="130"/>
      <c r="J97" s="131"/>
      <c r="K97" s="132"/>
      <c r="L97" s="128"/>
      <c r="M97" s="129"/>
      <c r="N97" s="129"/>
      <c r="O97" s="273"/>
      <c r="P97" s="127"/>
      <c r="Q97" s="127"/>
      <c r="R97" s="127"/>
      <c r="S97" s="127"/>
      <c r="T97" s="127"/>
      <c r="U97" s="127"/>
      <c r="V97" s="127"/>
      <c r="W97" s="183"/>
      <c r="X97" s="133">
        <f t="shared" si="15"/>
      </c>
      <c r="Y97" s="150">
        <f t="shared" si="16"/>
      </c>
      <c r="Z97" s="150">
        <f t="shared" si="17"/>
      </c>
      <c r="AA97" s="150">
        <f t="shared" si="18"/>
      </c>
      <c r="AB97" s="134">
        <f>IF(ISERROR(VLOOKUP(#REF!,#REF!,2,FALSE)),"",VLOOKUP(#REF!,#REF!,2,FALSE))</f>
      </c>
      <c r="AC97" s="82">
        <f t="shared" si="19"/>
      </c>
      <c r="AD97" s="147">
        <f t="shared" si="20"/>
      </c>
      <c r="AE97" s="147">
        <f t="shared" si="22"/>
      </c>
      <c r="AF97" s="327">
        <f t="shared" si="21"/>
      </c>
    </row>
    <row r="98" spans="1:32" s="135" customFormat="1" ht="12">
      <c r="A98" s="193">
        <v>91</v>
      </c>
      <c r="B98" s="128"/>
      <c r="C98" s="128"/>
      <c r="D98" s="128"/>
      <c r="E98" s="163"/>
      <c r="F98" s="129"/>
      <c r="G98" s="242"/>
      <c r="H98" s="130"/>
      <c r="I98" s="130"/>
      <c r="J98" s="131"/>
      <c r="K98" s="132"/>
      <c r="L98" s="128"/>
      <c r="M98" s="129"/>
      <c r="N98" s="129"/>
      <c r="O98" s="273"/>
      <c r="P98" s="127"/>
      <c r="Q98" s="127"/>
      <c r="R98" s="127"/>
      <c r="S98" s="127"/>
      <c r="T98" s="127"/>
      <c r="U98" s="127"/>
      <c r="V98" s="127"/>
      <c r="W98" s="183"/>
      <c r="X98" s="133">
        <f t="shared" si="15"/>
      </c>
      <c r="Y98" s="150">
        <f t="shared" si="16"/>
      </c>
      <c r="Z98" s="150">
        <f t="shared" si="17"/>
      </c>
      <c r="AA98" s="150">
        <f t="shared" si="18"/>
      </c>
      <c r="AB98" s="134">
        <f>IF(ISERROR(VLOOKUP(#REF!,#REF!,2,FALSE)),"",VLOOKUP(#REF!,#REF!,2,FALSE))</f>
      </c>
      <c r="AC98" s="82">
        <f t="shared" si="19"/>
      </c>
      <c r="AD98" s="147">
        <f t="shared" si="20"/>
      </c>
      <c r="AE98" s="147">
        <f t="shared" si="22"/>
      </c>
      <c r="AF98" s="327">
        <f t="shared" si="21"/>
      </c>
    </row>
    <row r="99" spans="1:32" s="135" customFormat="1" ht="12">
      <c r="A99" s="193">
        <v>92</v>
      </c>
      <c r="B99" s="128"/>
      <c r="C99" s="128"/>
      <c r="D99" s="128"/>
      <c r="E99" s="163"/>
      <c r="F99" s="129"/>
      <c r="G99" s="242"/>
      <c r="H99" s="130"/>
      <c r="I99" s="130"/>
      <c r="J99" s="131"/>
      <c r="K99" s="132"/>
      <c r="L99" s="128"/>
      <c r="M99" s="129"/>
      <c r="N99" s="129"/>
      <c r="O99" s="273"/>
      <c r="P99" s="127"/>
      <c r="Q99" s="127"/>
      <c r="R99" s="127"/>
      <c r="S99" s="127"/>
      <c r="T99" s="127"/>
      <c r="U99" s="127"/>
      <c r="V99" s="127"/>
      <c r="W99" s="183"/>
      <c r="X99" s="133">
        <f t="shared" si="15"/>
      </c>
      <c r="Y99" s="150">
        <f t="shared" si="16"/>
      </c>
      <c r="Z99" s="150">
        <f t="shared" si="17"/>
      </c>
      <c r="AA99" s="150">
        <f t="shared" si="18"/>
      </c>
      <c r="AB99" s="134">
        <f>IF(ISERROR(VLOOKUP(#REF!,#REF!,2,FALSE)),"",VLOOKUP(#REF!,#REF!,2,FALSE))</f>
      </c>
      <c r="AC99" s="82">
        <f t="shared" si="19"/>
      </c>
      <c r="AD99" s="147">
        <f t="shared" si="20"/>
      </c>
      <c r="AE99" s="147">
        <f t="shared" si="22"/>
      </c>
      <c r="AF99" s="327">
        <f t="shared" si="21"/>
      </c>
    </row>
    <row r="100" spans="1:32" s="135" customFormat="1" ht="12">
      <c r="A100" s="193">
        <v>93</v>
      </c>
      <c r="B100" s="128"/>
      <c r="C100" s="128"/>
      <c r="D100" s="128"/>
      <c r="E100" s="163"/>
      <c r="F100" s="129"/>
      <c r="G100" s="242"/>
      <c r="H100" s="130"/>
      <c r="I100" s="130"/>
      <c r="J100" s="131"/>
      <c r="K100" s="132"/>
      <c r="L100" s="128"/>
      <c r="M100" s="129"/>
      <c r="N100" s="129"/>
      <c r="O100" s="273"/>
      <c r="P100" s="127"/>
      <c r="Q100" s="127"/>
      <c r="R100" s="127"/>
      <c r="S100" s="127"/>
      <c r="T100" s="127"/>
      <c r="U100" s="127"/>
      <c r="V100" s="127"/>
      <c r="W100" s="183"/>
      <c r="X100" s="133">
        <f t="shared" si="15"/>
      </c>
      <c r="Y100" s="150">
        <f t="shared" si="16"/>
      </c>
      <c r="Z100" s="150">
        <f t="shared" si="17"/>
      </c>
      <c r="AA100" s="150">
        <f t="shared" si="18"/>
      </c>
      <c r="AB100" s="134">
        <f>IF(ISERROR(VLOOKUP(#REF!,#REF!,2,FALSE)),"",VLOOKUP(#REF!,#REF!,2,FALSE))</f>
      </c>
      <c r="AC100" s="82">
        <f t="shared" si="19"/>
      </c>
      <c r="AD100" s="147">
        <f t="shared" si="20"/>
      </c>
      <c r="AE100" s="147">
        <f t="shared" si="22"/>
      </c>
      <c r="AF100" s="327">
        <f t="shared" si="21"/>
      </c>
    </row>
    <row r="101" spans="1:32" s="135" customFormat="1" ht="12">
      <c r="A101" s="193">
        <v>94</v>
      </c>
      <c r="B101" s="128"/>
      <c r="C101" s="128"/>
      <c r="D101" s="128"/>
      <c r="E101" s="163"/>
      <c r="F101" s="129"/>
      <c r="G101" s="242"/>
      <c r="H101" s="130"/>
      <c r="I101" s="130"/>
      <c r="J101" s="131"/>
      <c r="K101" s="132"/>
      <c r="L101" s="128"/>
      <c r="M101" s="129"/>
      <c r="N101" s="129"/>
      <c r="O101" s="273"/>
      <c r="P101" s="127"/>
      <c r="Q101" s="127"/>
      <c r="R101" s="127"/>
      <c r="S101" s="127"/>
      <c r="T101" s="127"/>
      <c r="U101" s="127"/>
      <c r="V101" s="127"/>
      <c r="W101" s="183"/>
      <c r="X101" s="133">
        <f t="shared" si="15"/>
      </c>
      <c r="Y101" s="150">
        <f t="shared" si="16"/>
      </c>
      <c r="Z101" s="150">
        <f t="shared" si="17"/>
      </c>
      <c r="AA101" s="150">
        <f t="shared" si="18"/>
      </c>
      <c r="AB101" s="134">
        <f>IF(ISERROR(VLOOKUP(#REF!,#REF!,2,FALSE)),"",VLOOKUP(#REF!,#REF!,2,FALSE))</f>
      </c>
      <c r="AC101" s="82">
        <f t="shared" si="19"/>
      </c>
      <c r="AD101" s="147">
        <f t="shared" si="20"/>
      </c>
      <c r="AE101" s="147">
        <f t="shared" si="22"/>
      </c>
      <c r="AF101" s="327">
        <f t="shared" si="21"/>
      </c>
    </row>
    <row r="102" spans="1:32" s="135" customFormat="1" ht="12">
      <c r="A102" s="193">
        <v>95</v>
      </c>
      <c r="B102" s="128"/>
      <c r="C102" s="128"/>
      <c r="D102" s="128"/>
      <c r="E102" s="163"/>
      <c r="F102" s="129"/>
      <c r="G102" s="242"/>
      <c r="H102" s="130"/>
      <c r="I102" s="130"/>
      <c r="J102" s="131"/>
      <c r="K102" s="132"/>
      <c r="L102" s="128"/>
      <c r="M102" s="129"/>
      <c r="N102" s="129"/>
      <c r="O102" s="273"/>
      <c r="P102" s="127"/>
      <c r="Q102" s="127"/>
      <c r="R102" s="127"/>
      <c r="S102" s="127"/>
      <c r="T102" s="127"/>
      <c r="U102" s="127"/>
      <c r="V102" s="127"/>
      <c r="W102" s="183"/>
      <c r="X102" s="133">
        <f t="shared" si="15"/>
      </c>
      <c r="Y102" s="150">
        <f t="shared" si="16"/>
      </c>
      <c r="Z102" s="150">
        <f t="shared" si="17"/>
      </c>
      <c r="AA102" s="150">
        <f t="shared" si="18"/>
      </c>
      <c r="AB102" s="134">
        <f>IF(ISERROR(VLOOKUP(#REF!,#REF!,2,FALSE)),"",VLOOKUP(#REF!,#REF!,2,FALSE))</f>
      </c>
      <c r="AC102" s="82">
        <f t="shared" si="19"/>
      </c>
      <c r="AD102" s="147">
        <f t="shared" si="20"/>
      </c>
      <c r="AE102" s="147">
        <f t="shared" si="22"/>
      </c>
      <c r="AF102" s="327">
        <f t="shared" si="21"/>
      </c>
    </row>
    <row r="103" spans="1:32" s="135" customFormat="1" ht="12">
      <c r="A103" s="193">
        <v>96</v>
      </c>
      <c r="B103" s="128"/>
      <c r="C103" s="128"/>
      <c r="D103" s="128"/>
      <c r="E103" s="163"/>
      <c r="F103" s="129"/>
      <c r="G103" s="242"/>
      <c r="H103" s="130"/>
      <c r="I103" s="130"/>
      <c r="J103" s="131"/>
      <c r="K103" s="132"/>
      <c r="L103" s="128"/>
      <c r="M103" s="129"/>
      <c r="N103" s="129"/>
      <c r="O103" s="273"/>
      <c r="P103" s="127"/>
      <c r="Q103" s="127"/>
      <c r="R103" s="127"/>
      <c r="S103" s="127"/>
      <c r="T103" s="127"/>
      <c r="U103" s="127"/>
      <c r="V103" s="127"/>
      <c r="W103" s="183"/>
      <c r="X103" s="133">
        <f t="shared" si="15"/>
      </c>
      <c r="Y103" s="150">
        <f t="shared" si="16"/>
      </c>
      <c r="Z103" s="150">
        <f t="shared" si="17"/>
      </c>
      <c r="AA103" s="150">
        <f t="shared" si="18"/>
      </c>
      <c r="AB103" s="134">
        <f>IF(ISERROR(VLOOKUP(#REF!,#REF!,2,FALSE)),"",VLOOKUP(#REF!,#REF!,2,FALSE))</f>
      </c>
      <c r="AC103" s="82">
        <f t="shared" si="19"/>
      </c>
      <c r="AD103" s="147">
        <f t="shared" si="20"/>
      </c>
      <c r="AE103" s="147">
        <f t="shared" si="22"/>
      </c>
      <c r="AF103" s="327">
        <f t="shared" si="21"/>
      </c>
    </row>
    <row r="104" spans="1:32" s="135" customFormat="1" ht="12">
      <c r="A104" s="193">
        <v>97</v>
      </c>
      <c r="B104" s="128"/>
      <c r="C104" s="128"/>
      <c r="D104" s="128"/>
      <c r="E104" s="163"/>
      <c r="F104" s="129"/>
      <c r="G104" s="242"/>
      <c r="H104" s="130"/>
      <c r="I104" s="130"/>
      <c r="J104" s="131"/>
      <c r="K104" s="132"/>
      <c r="L104" s="128"/>
      <c r="M104" s="129"/>
      <c r="N104" s="129"/>
      <c r="O104" s="273"/>
      <c r="P104" s="127"/>
      <c r="Q104" s="127"/>
      <c r="R104" s="127"/>
      <c r="S104" s="127"/>
      <c r="T104" s="127"/>
      <c r="U104" s="127"/>
      <c r="V104" s="127"/>
      <c r="W104" s="183"/>
      <c r="X104" s="133">
        <f t="shared" si="15"/>
      </c>
      <c r="Y104" s="150">
        <f t="shared" si="16"/>
      </c>
      <c r="Z104" s="150">
        <f t="shared" si="17"/>
      </c>
      <c r="AA104" s="150">
        <f t="shared" si="18"/>
      </c>
      <c r="AB104" s="134">
        <f>IF(ISERROR(VLOOKUP(#REF!,#REF!,2,FALSE)),"",VLOOKUP(#REF!,#REF!,2,FALSE))</f>
      </c>
      <c r="AC104" s="82">
        <f t="shared" si="19"/>
      </c>
      <c r="AD104" s="147">
        <f t="shared" si="20"/>
      </c>
      <c r="AE104" s="147">
        <f t="shared" si="22"/>
      </c>
      <c r="AF104" s="327">
        <f t="shared" si="21"/>
      </c>
    </row>
    <row r="105" spans="1:32" s="135" customFormat="1" ht="12">
      <c r="A105" s="193">
        <v>98</v>
      </c>
      <c r="B105" s="128"/>
      <c r="C105" s="128"/>
      <c r="D105" s="128"/>
      <c r="E105" s="163"/>
      <c r="F105" s="129"/>
      <c r="G105" s="242"/>
      <c r="H105" s="130"/>
      <c r="I105" s="130"/>
      <c r="J105" s="131"/>
      <c r="K105" s="132"/>
      <c r="L105" s="128"/>
      <c r="M105" s="129"/>
      <c r="N105" s="129"/>
      <c r="O105" s="273"/>
      <c r="P105" s="127"/>
      <c r="Q105" s="127"/>
      <c r="R105" s="127"/>
      <c r="S105" s="127"/>
      <c r="T105" s="127"/>
      <c r="U105" s="127"/>
      <c r="V105" s="127"/>
      <c r="W105" s="183"/>
      <c r="X105" s="133">
        <f t="shared" si="15"/>
      </c>
      <c r="Y105" s="150">
        <f t="shared" si="16"/>
      </c>
      <c r="Z105" s="150">
        <f t="shared" si="17"/>
      </c>
      <c r="AA105" s="150">
        <f t="shared" si="18"/>
      </c>
      <c r="AB105" s="134">
        <f>IF(ISERROR(VLOOKUP(#REF!,#REF!,2,FALSE)),"",VLOOKUP(#REF!,#REF!,2,FALSE))</f>
      </c>
      <c r="AC105" s="82">
        <f t="shared" si="19"/>
      </c>
      <c r="AD105" s="147">
        <f t="shared" si="20"/>
      </c>
      <c r="AE105" s="147">
        <f t="shared" si="22"/>
      </c>
      <c r="AF105" s="327">
        <f t="shared" si="21"/>
      </c>
    </row>
    <row r="106" spans="1:32" s="135" customFormat="1" ht="12">
      <c r="A106" s="193">
        <v>99</v>
      </c>
      <c r="B106" s="128"/>
      <c r="C106" s="128"/>
      <c r="D106" s="128"/>
      <c r="E106" s="163"/>
      <c r="F106" s="129"/>
      <c r="G106" s="242"/>
      <c r="H106" s="130"/>
      <c r="I106" s="130"/>
      <c r="J106" s="131"/>
      <c r="K106" s="132"/>
      <c r="L106" s="128"/>
      <c r="M106" s="129"/>
      <c r="N106" s="129"/>
      <c r="O106" s="273"/>
      <c r="P106" s="127"/>
      <c r="Q106" s="127"/>
      <c r="R106" s="127"/>
      <c r="S106" s="127"/>
      <c r="T106" s="127"/>
      <c r="U106" s="127"/>
      <c r="V106" s="127"/>
      <c r="W106" s="183"/>
      <c r="X106" s="133">
        <f t="shared" si="15"/>
      </c>
      <c r="Y106" s="150">
        <f t="shared" si="16"/>
      </c>
      <c r="Z106" s="150">
        <f t="shared" si="17"/>
      </c>
      <c r="AA106" s="150">
        <f t="shared" si="18"/>
      </c>
      <c r="AB106" s="134">
        <f>IF(ISERROR(VLOOKUP(#REF!,#REF!,2,FALSE)),"",VLOOKUP(#REF!,#REF!,2,FALSE))</f>
      </c>
      <c r="AC106" s="82">
        <f t="shared" si="19"/>
      </c>
      <c r="AD106" s="147">
        <f t="shared" si="20"/>
      </c>
      <c r="AE106" s="147">
        <f t="shared" si="22"/>
      </c>
      <c r="AF106" s="327">
        <f t="shared" si="21"/>
      </c>
    </row>
    <row r="107" spans="1:32" s="135" customFormat="1" ht="12.75" thickBot="1">
      <c r="A107" s="193">
        <v>100</v>
      </c>
      <c r="B107" s="128"/>
      <c r="C107" s="128"/>
      <c r="D107" s="202"/>
      <c r="E107" s="163"/>
      <c r="F107" s="129"/>
      <c r="G107" s="242"/>
      <c r="H107" s="130"/>
      <c r="I107" s="130"/>
      <c r="J107" s="131"/>
      <c r="K107" s="132"/>
      <c r="L107" s="128"/>
      <c r="M107" s="129"/>
      <c r="N107" s="129"/>
      <c r="O107" s="273"/>
      <c r="P107" s="127"/>
      <c r="Q107" s="127"/>
      <c r="R107" s="127"/>
      <c r="S107" s="205"/>
      <c r="T107" s="205"/>
      <c r="U107" s="205"/>
      <c r="V107" s="205"/>
      <c r="W107" s="206"/>
      <c r="X107" s="133">
        <f t="shared" si="15"/>
      </c>
      <c r="Y107" s="150">
        <f t="shared" si="16"/>
      </c>
      <c r="Z107" s="150">
        <f t="shared" si="17"/>
      </c>
      <c r="AA107" s="150">
        <f t="shared" si="18"/>
      </c>
      <c r="AB107" s="134">
        <f>IF(ISERROR(VLOOKUP(#REF!,#REF!,2,FALSE)),"",VLOOKUP(#REF!,#REF!,2,FALSE))</f>
      </c>
      <c r="AC107" s="82">
        <f t="shared" si="19"/>
      </c>
      <c r="AD107" s="147">
        <f t="shared" si="20"/>
      </c>
      <c r="AE107" s="147">
        <f t="shared" si="22"/>
      </c>
      <c r="AF107" s="327">
        <f t="shared" si="21"/>
      </c>
    </row>
    <row r="108" spans="1:32" s="255" customFormat="1" ht="13.5" thickBot="1">
      <c r="A108" s="293"/>
      <c r="B108" s="294"/>
      <c r="C108" s="295" t="s">
        <v>130</v>
      </c>
      <c r="D108" s="296">
        <f>COUNT(AF8:AF107)</f>
        <v>0</v>
      </c>
      <c r="E108" s="297"/>
      <c r="F108" s="297"/>
      <c r="G108" s="298"/>
      <c r="H108" s="298"/>
      <c r="I108" s="298"/>
      <c r="J108" s="299"/>
      <c r="K108" s="300"/>
      <c r="L108" s="301">
        <f>COUNT($AF8:$AF107)</f>
        <v>0</v>
      </c>
      <c r="M108" s="302"/>
      <c r="N108" s="303"/>
      <c r="O108" s="304"/>
      <c r="P108" s="305"/>
      <c r="Q108" s="305"/>
      <c r="R108" s="305"/>
      <c r="S108" s="306"/>
      <c r="T108" s="307"/>
      <c r="U108" s="307"/>
      <c r="V108" s="307"/>
      <c r="W108" s="308"/>
      <c r="X108" s="309"/>
      <c r="Y108" s="310"/>
      <c r="Z108" s="311"/>
      <c r="AA108" s="294"/>
      <c r="AB108" s="312"/>
      <c r="AC108" s="299"/>
      <c r="AD108" s="313"/>
      <c r="AE108" s="314" t="s">
        <v>11</v>
      </c>
      <c r="AF108" s="315">
        <f>SUM(AF8:AF107)</f>
        <v>0</v>
      </c>
    </row>
    <row r="109" spans="2:32" s="96" customFormat="1" ht="110.25" customHeight="1">
      <c r="B109" s="93"/>
      <c r="C109" s="93"/>
      <c r="D109" s="93"/>
      <c r="E109" s="2"/>
      <c r="F109" s="2"/>
      <c r="G109" s="97"/>
      <c r="H109" s="97"/>
      <c r="I109" s="97"/>
      <c r="J109" s="3"/>
      <c r="L109" s="4"/>
      <c r="M109" s="86"/>
      <c r="N109" s="66"/>
      <c r="O109" s="93"/>
      <c r="P109" s="93"/>
      <c r="Q109" s="94"/>
      <c r="R109" s="66"/>
      <c r="S109" s="94"/>
      <c r="T109" s="94"/>
      <c r="U109" s="5"/>
      <c r="V109" s="136"/>
      <c r="W109" s="136"/>
      <c r="X109" s="66"/>
      <c r="Y109" s="169"/>
      <c r="Z109" s="137"/>
      <c r="AA109" s="137"/>
      <c r="AB109" s="137"/>
      <c r="AC109" s="137"/>
      <c r="AD109" s="137"/>
      <c r="AE109" s="137"/>
      <c r="AF109" s="137"/>
    </row>
    <row r="110" spans="5:33" ht="12.75">
      <c r="E110" s="6"/>
      <c r="K110" s="9"/>
      <c r="Q110" s="94"/>
      <c r="R110" s="66"/>
      <c r="V110" s="60"/>
      <c r="W110" s="69"/>
      <c r="Y110" s="170"/>
      <c r="Z110" s="138"/>
      <c r="AA110" s="138"/>
      <c r="AB110" s="138"/>
      <c r="AC110" s="138"/>
      <c r="AD110" s="138"/>
      <c r="AE110" s="138"/>
      <c r="AF110" s="138"/>
      <c r="AG110" s="57"/>
    </row>
    <row r="111" spans="5:33" ht="12.75">
      <c r="E111" s="6"/>
      <c r="K111" s="9"/>
      <c r="Q111" s="94"/>
      <c r="R111" s="66"/>
      <c r="V111" s="60"/>
      <c r="W111" s="69"/>
      <c r="Y111" s="170"/>
      <c r="Z111" s="138"/>
      <c r="AA111" s="138"/>
      <c r="AB111" s="138"/>
      <c r="AC111" s="138"/>
      <c r="AD111" s="138"/>
      <c r="AE111" s="138"/>
      <c r="AF111" s="138"/>
      <c r="AG111" s="57"/>
    </row>
    <row r="112" spans="5:33" ht="12.75">
      <c r="E112" s="6"/>
      <c r="K112" s="9"/>
      <c r="Q112" s="94"/>
      <c r="R112" s="66"/>
      <c r="V112" s="60"/>
      <c r="W112" s="69"/>
      <c r="Y112" s="170"/>
      <c r="Z112" s="138"/>
      <c r="AA112" s="138"/>
      <c r="AB112" s="138"/>
      <c r="AC112" s="138"/>
      <c r="AD112" s="138"/>
      <c r="AE112" s="138"/>
      <c r="AF112" s="138"/>
      <c r="AG112" s="57"/>
    </row>
    <row r="113" spans="5:33" ht="12.75">
      <c r="E113" s="6"/>
      <c r="K113" s="9"/>
      <c r="Q113" s="94"/>
      <c r="R113" s="66"/>
      <c r="V113" s="60"/>
      <c r="W113" s="69"/>
      <c r="Y113" s="170"/>
      <c r="Z113" s="138"/>
      <c r="AA113" s="138"/>
      <c r="AB113" s="138"/>
      <c r="AC113" s="138"/>
      <c r="AD113" s="138"/>
      <c r="AE113" s="138"/>
      <c r="AF113" s="138"/>
      <c r="AG113" s="57"/>
    </row>
    <row r="114" spans="5:33" ht="12.75">
      <c r="E114" s="6"/>
      <c r="K114" s="9"/>
      <c r="Q114" s="94"/>
      <c r="R114" s="66"/>
      <c r="V114" s="60"/>
      <c r="W114" s="69"/>
      <c r="Y114" s="170"/>
      <c r="Z114" s="138"/>
      <c r="AA114" s="138"/>
      <c r="AB114" s="138"/>
      <c r="AC114" s="138"/>
      <c r="AD114" s="138"/>
      <c r="AE114" s="138"/>
      <c r="AF114" s="138"/>
      <c r="AG114" s="57"/>
    </row>
    <row r="115" spans="5:33" ht="12.75">
      <c r="E115" s="6"/>
      <c r="K115" s="9"/>
      <c r="Q115" s="94"/>
      <c r="R115" s="66"/>
      <c r="V115" s="60"/>
      <c r="W115" s="69"/>
      <c r="Y115" s="170"/>
      <c r="Z115" s="138"/>
      <c r="AA115" s="138"/>
      <c r="AB115" s="138"/>
      <c r="AC115" s="138"/>
      <c r="AD115" s="138"/>
      <c r="AE115" s="138"/>
      <c r="AF115" s="138"/>
      <c r="AG115" s="57"/>
    </row>
    <row r="116" spans="5:33" ht="12.75">
      <c r="E116" s="6"/>
      <c r="K116" s="9"/>
      <c r="Q116" s="94"/>
      <c r="R116" s="66"/>
      <c r="V116" s="60"/>
      <c r="W116" s="69"/>
      <c r="Y116" s="170"/>
      <c r="Z116" s="138"/>
      <c r="AA116" s="138"/>
      <c r="AB116" s="138"/>
      <c r="AC116" s="138"/>
      <c r="AD116" s="138"/>
      <c r="AE116" s="138"/>
      <c r="AF116" s="138"/>
      <c r="AG116" s="57"/>
    </row>
    <row r="117" spans="5:33" ht="12.75">
      <c r="E117" s="6"/>
      <c r="K117" s="9"/>
      <c r="Q117" s="94"/>
      <c r="R117" s="66"/>
      <c r="V117" s="60"/>
      <c r="W117" s="69"/>
      <c r="Y117" s="170"/>
      <c r="Z117" s="138"/>
      <c r="AA117" s="138"/>
      <c r="AB117" s="138"/>
      <c r="AC117" s="138"/>
      <c r="AD117" s="138"/>
      <c r="AE117" s="138"/>
      <c r="AF117" s="138"/>
      <c r="AG117" s="57"/>
    </row>
    <row r="118" spans="5:33" ht="12.75">
      <c r="E118" s="6"/>
      <c r="I118" s="62"/>
      <c r="J118" s="184"/>
      <c r="K118" s="9"/>
      <c r="Q118" s="94"/>
      <c r="R118" s="66"/>
      <c r="S118" s="266" t="s">
        <v>371</v>
      </c>
      <c r="V118" s="60"/>
      <c r="W118" s="69"/>
      <c r="Y118" s="36"/>
      <c r="Z118" s="138"/>
      <c r="AA118" s="138"/>
      <c r="AB118" s="138"/>
      <c r="AC118" s="138"/>
      <c r="AD118" s="138"/>
      <c r="AE118" s="138"/>
      <c r="AF118" s="138"/>
      <c r="AG118" s="57"/>
    </row>
    <row r="119" spans="5:33" ht="12.75" hidden="1">
      <c r="E119" s="6"/>
      <c r="I119" s="62"/>
      <c r="J119" s="184"/>
      <c r="K119" s="9"/>
      <c r="Q119" s="94"/>
      <c r="R119" s="66"/>
      <c r="V119" s="60"/>
      <c r="W119" s="69"/>
      <c r="Y119" s="170"/>
      <c r="Z119" s="138"/>
      <c r="AA119" s="138"/>
      <c r="AB119" s="138"/>
      <c r="AC119" s="138"/>
      <c r="AD119" s="138"/>
      <c r="AE119" s="138"/>
      <c r="AF119" s="138"/>
      <c r="AG119" s="57"/>
    </row>
    <row r="120" spans="1:32" s="1" customFormat="1" ht="23.25" hidden="1" thickBot="1">
      <c r="A120" s="9"/>
      <c r="E120" s="164" t="s">
        <v>271</v>
      </c>
      <c r="F120" s="119" t="s">
        <v>131</v>
      </c>
      <c r="G120" s="120" t="s">
        <v>273</v>
      </c>
      <c r="H120" s="138"/>
      <c r="I120" s="62"/>
      <c r="J120" s="184"/>
      <c r="K120" s="244" t="s">
        <v>365</v>
      </c>
      <c r="L120" s="215" t="s">
        <v>125</v>
      </c>
      <c r="M120" s="213" t="s">
        <v>230</v>
      </c>
      <c r="N120" s="214" t="s">
        <v>236</v>
      </c>
      <c r="O120" s="215" t="s">
        <v>278</v>
      </c>
      <c r="P120" s="216" t="s">
        <v>124</v>
      </c>
      <c r="Q120" s="94"/>
      <c r="R120" s="66"/>
      <c r="S120" s="142" t="s">
        <v>126</v>
      </c>
      <c r="T120" s="142" t="s">
        <v>127</v>
      </c>
      <c r="U120" s="143"/>
      <c r="V120" s="144" t="s">
        <v>284</v>
      </c>
      <c r="W120" s="148" t="s">
        <v>285</v>
      </c>
      <c r="X120" s="148"/>
      <c r="Y120" s="171"/>
      <c r="Z120" s="123" t="s">
        <v>224</v>
      </c>
      <c r="AA120" s="164" t="s">
        <v>70</v>
      </c>
      <c r="AB120" s="164" t="s">
        <v>44</v>
      </c>
      <c r="AC120" s="203"/>
      <c r="AD120" s="203"/>
      <c r="AE120" s="203"/>
      <c r="AF120" s="203"/>
    </row>
    <row r="121" spans="1:33" s="64" customFormat="1" ht="13.5" hidden="1" thickBot="1">
      <c r="A121" s="9"/>
      <c r="B121" s="165"/>
      <c r="C121" s="165"/>
      <c r="D121" s="165"/>
      <c r="E121" s="68" t="s">
        <v>363</v>
      </c>
      <c r="F121" s="84" t="s">
        <v>14</v>
      </c>
      <c r="G121" s="85" t="b">
        <f>OR(F8="NIE",F8="Pasaporte",F8="Sin DNI",AND(ISNUMBER(VALUE(MID($G126,1,8))),NOT(ISNUMBER(VALUE(RIGHT($G126)))),LEN($G126)=9,ISERROR(FIND(".",$G126,1))))</f>
        <v>0</v>
      </c>
      <c r="H121" s="138"/>
      <c r="I121" s="62"/>
      <c r="J121" s="184"/>
      <c r="K121" s="245"/>
      <c r="L121" s="217"/>
      <c r="M121" s="231"/>
      <c r="N121" s="217"/>
      <c r="O121" s="217"/>
      <c r="P121" s="218"/>
      <c r="Q121" s="94"/>
      <c r="R121" s="66"/>
      <c r="S121" s="220" t="s">
        <v>372</v>
      </c>
      <c r="T121" s="194" t="s">
        <v>133</v>
      </c>
      <c r="U121" s="221">
        <v>1</v>
      </c>
      <c r="V121" s="195">
        <v>1</v>
      </c>
      <c r="W121" s="195">
        <v>33969</v>
      </c>
      <c r="X121" s="196" t="s">
        <v>291</v>
      </c>
      <c r="Y121" s="178" t="s">
        <v>372</v>
      </c>
      <c r="Z121" s="230">
        <v>55</v>
      </c>
      <c r="AA121" s="68" t="s">
        <v>45</v>
      </c>
      <c r="AB121" s="68" t="s">
        <v>45</v>
      </c>
      <c r="AC121" s="204"/>
      <c r="AD121" s="204"/>
      <c r="AE121" s="204"/>
      <c r="AF121" s="204"/>
      <c r="AG121" s="61"/>
    </row>
    <row r="122" spans="1:33" s="64" customFormat="1" ht="12.75" hidden="1">
      <c r="A122" s="9"/>
      <c r="B122" s="165"/>
      <c r="C122" s="165"/>
      <c r="D122" s="165"/>
      <c r="E122" s="68" t="s">
        <v>364</v>
      </c>
      <c r="F122" s="84" t="s">
        <v>128</v>
      </c>
      <c r="G122" s="62" t="s">
        <v>201</v>
      </c>
      <c r="H122" s="138"/>
      <c r="I122" s="62"/>
      <c r="J122" s="184"/>
      <c r="K122" s="328">
        <v>1</v>
      </c>
      <c r="L122" s="329" t="s">
        <v>399</v>
      </c>
      <c r="M122" s="337">
        <v>181</v>
      </c>
      <c r="N122" s="329" t="s">
        <v>298</v>
      </c>
      <c r="O122" s="330" t="s">
        <v>93</v>
      </c>
      <c r="P122" s="338" t="s">
        <v>156</v>
      </c>
      <c r="S122" s="222" t="s">
        <v>372</v>
      </c>
      <c r="T122" s="66" t="s">
        <v>135</v>
      </c>
      <c r="U122" s="145">
        <v>2</v>
      </c>
      <c r="V122" s="122">
        <v>1</v>
      </c>
      <c r="W122" s="122">
        <v>33969</v>
      </c>
      <c r="X122" s="197" t="s">
        <v>291</v>
      </c>
      <c r="Y122" s="178" t="s">
        <v>373</v>
      </c>
      <c r="Z122" s="230">
        <v>50</v>
      </c>
      <c r="AA122" s="68" t="s">
        <v>46</v>
      </c>
      <c r="AB122" s="68" t="s">
        <v>46</v>
      </c>
      <c r="AC122" s="204"/>
      <c r="AD122" s="204"/>
      <c r="AE122" s="204"/>
      <c r="AF122" s="204"/>
      <c r="AG122" s="61"/>
    </row>
    <row r="123" spans="1:33" s="64" customFormat="1" ht="12.75" hidden="1">
      <c r="A123" s="9"/>
      <c r="B123" s="165"/>
      <c r="C123" s="165"/>
      <c r="D123" s="165"/>
      <c r="E123" s="60"/>
      <c r="F123" s="261" t="s">
        <v>369</v>
      </c>
      <c r="G123" s="65"/>
      <c r="H123" s="138"/>
      <c r="I123" s="62"/>
      <c r="J123" s="184"/>
      <c r="K123" s="331">
        <v>2</v>
      </c>
      <c r="L123" s="227" t="s">
        <v>190</v>
      </c>
      <c r="M123" s="243">
        <v>1</v>
      </c>
      <c r="N123" s="227" t="s">
        <v>429</v>
      </c>
      <c r="O123" s="227" t="s">
        <v>78</v>
      </c>
      <c r="P123" s="339" t="s">
        <v>336</v>
      </c>
      <c r="Q123" s="94"/>
      <c r="R123" s="66"/>
      <c r="S123" s="222" t="s">
        <v>373</v>
      </c>
      <c r="T123" s="66" t="s">
        <v>246</v>
      </c>
      <c r="U123" s="145">
        <v>3</v>
      </c>
      <c r="V123" s="122">
        <v>1</v>
      </c>
      <c r="W123" s="122">
        <v>33969</v>
      </c>
      <c r="X123" s="197" t="s">
        <v>291</v>
      </c>
      <c r="Y123" s="179" t="s">
        <v>374</v>
      </c>
      <c r="Z123" s="124">
        <v>55</v>
      </c>
      <c r="AA123" s="204"/>
      <c r="AB123" s="204"/>
      <c r="AC123" s="204"/>
      <c r="AD123" s="204"/>
      <c r="AE123" s="204"/>
      <c r="AF123" s="204"/>
      <c r="AG123" s="61"/>
    </row>
    <row r="124" spans="1:33" s="64" customFormat="1" ht="12.75" hidden="1">
      <c r="A124" s="9"/>
      <c r="B124" s="165"/>
      <c r="C124" s="165"/>
      <c r="D124" s="165"/>
      <c r="E124" s="60"/>
      <c r="G124" s="65"/>
      <c r="H124" s="138"/>
      <c r="I124" s="62"/>
      <c r="J124" s="184"/>
      <c r="K124" s="332">
        <v>3</v>
      </c>
      <c r="L124" s="227" t="s">
        <v>132</v>
      </c>
      <c r="M124" s="243">
        <v>2</v>
      </c>
      <c r="N124" s="227" t="s">
        <v>430</v>
      </c>
      <c r="O124" s="227" t="s">
        <v>79</v>
      </c>
      <c r="P124" s="339" t="s">
        <v>237</v>
      </c>
      <c r="Q124" s="60"/>
      <c r="R124" s="66"/>
      <c r="S124" s="223" t="s">
        <v>373</v>
      </c>
      <c r="T124" s="224" t="s">
        <v>247</v>
      </c>
      <c r="U124" s="225">
        <v>4</v>
      </c>
      <c r="V124" s="198">
        <v>1</v>
      </c>
      <c r="W124" s="198">
        <v>33969</v>
      </c>
      <c r="X124" s="226" t="s">
        <v>291</v>
      </c>
      <c r="Y124" s="179" t="s">
        <v>375</v>
      </c>
      <c r="Z124" s="124">
        <v>50</v>
      </c>
      <c r="AA124" s="204"/>
      <c r="AB124" s="204"/>
      <c r="AC124" s="204"/>
      <c r="AD124" s="204"/>
      <c r="AE124" s="204"/>
      <c r="AF124" s="204"/>
      <c r="AG124" s="61"/>
    </row>
    <row r="125" spans="1:33" s="64" customFormat="1" ht="12.75" hidden="1">
      <c r="A125" s="60"/>
      <c r="B125" s="165"/>
      <c r="C125" s="165"/>
      <c r="D125" s="165"/>
      <c r="E125" s="60"/>
      <c r="F125" s="60"/>
      <c r="G125" s="62"/>
      <c r="H125" s="62"/>
      <c r="I125" s="62"/>
      <c r="J125" s="184"/>
      <c r="K125" s="331">
        <v>4</v>
      </c>
      <c r="L125" s="227" t="s">
        <v>206</v>
      </c>
      <c r="M125" s="243">
        <v>3</v>
      </c>
      <c r="N125" s="227" t="s">
        <v>431</v>
      </c>
      <c r="O125" s="227" t="s">
        <v>80</v>
      </c>
      <c r="P125" s="339" t="s">
        <v>159</v>
      </c>
      <c r="Q125" s="60"/>
      <c r="R125" s="66"/>
      <c r="S125" s="220" t="s">
        <v>374</v>
      </c>
      <c r="T125" s="240" t="s">
        <v>138</v>
      </c>
      <c r="U125" s="221">
        <f aca="true" t="shared" si="23" ref="U125:U185">U124+1</f>
        <v>5</v>
      </c>
      <c r="V125" s="195">
        <v>1</v>
      </c>
      <c r="W125" s="195">
        <v>33969</v>
      </c>
      <c r="X125" s="196" t="s">
        <v>291</v>
      </c>
      <c r="Y125" s="179" t="s">
        <v>376</v>
      </c>
      <c r="Z125" s="124">
        <v>22</v>
      </c>
      <c r="AA125" s="204"/>
      <c r="AB125" s="204"/>
      <c r="AC125" s="204"/>
      <c r="AD125" s="204"/>
      <c r="AE125" s="204"/>
      <c r="AF125" s="204"/>
      <c r="AG125" s="61"/>
    </row>
    <row r="126" spans="1:33" s="64" customFormat="1" ht="12.75" hidden="1">
      <c r="A126" s="60"/>
      <c r="B126" s="165"/>
      <c r="C126" s="165"/>
      <c r="D126" s="165"/>
      <c r="E126" s="60"/>
      <c r="F126" s="60"/>
      <c r="G126" s="62"/>
      <c r="H126" s="62"/>
      <c r="I126" s="62"/>
      <c r="J126" s="184"/>
      <c r="K126" s="332">
        <v>5</v>
      </c>
      <c r="L126" s="227" t="s">
        <v>81</v>
      </c>
      <c r="M126" s="243">
        <v>137</v>
      </c>
      <c r="N126" s="227" t="s">
        <v>431</v>
      </c>
      <c r="O126" s="227" t="s">
        <v>80</v>
      </c>
      <c r="P126" s="339" t="s">
        <v>159</v>
      </c>
      <c r="Q126" s="60"/>
      <c r="R126" s="66"/>
      <c r="S126" s="222" t="s">
        <v>374</v>
      </c>
      <c r="T126" s="67" t="s">
        <v>243</v>
      </c>
      <c r="U126" s="145">
        <f t="shared" si="23"/>
        <v>6</v>
      </c>
      <c r="V126" s="122">
        <v>1</v>
      </c>
      <c r="W126" s="122">
        <v>33969</v>
      </c>
      <c r="X126" s="197" t="s">
        <v>291</v>
      </c>
      <c r="Y126" s="179" t="s">
        <v>377</v>
      </c>
      <c r="Z126" s="124">
        <v>20</v>
      </c>
      <c r="AA126" s="204"/>
      <c r="AB126" s="204"/>
      <c r="AC126" s="204"/>
      <c r="AD126" s="204"/>
      <c r="AE126" s="204"/>
      <c r="AF126" s="204"/>
      <c r="AG126" s="61"/>
    </row>
    <row r="127" spans="1:33" s="64" customFormat="1" ht="12.75" hidden="1">
      <c r="A127" s="60"/>
      <c r="B127" s="165"/>
      <c r="C127" s="165"/>
      <c r="D127" s="165"/>
      <c r="E127" s="60"/>
      <c r="F127" s="60"/>
      <c r="G127" s="62"/>
      <c r="H127" s="62"/>
      <c r="I127" s="62"/>
      <c r="J127" s="184"/>
      <c r="K127" s="331">
        <v>6</v>
      </c>
      <c r="L127" s="227" t="s">
        <v>192</v>
      </c>
      <c r="M127" s="243">
        <v>4</v>
      </c>
      <c r="N127" s="227" t="s">
        <v>429</v>
      </c>
      <c r="O127" s="227" t="s">
        <v>82</v>
      </c>
      <c r="P127" s="339" t="s">
        <v>336</v>
      </c>
      <c r="Q127" s="60"/>
      <c r="R127" s="66"/>
      <c r="S127" s="222" t="s">
        <v>374</v>
      </c>
      <c r="T127" s="67" t="s">
        <v>245</v>
      </c>
      <c r="U127" s="145">
        <f t="shared" si="23"/>
        <v>7</v>
      </c>
      <c r="V127" s="122">
        <v>1</v>
      </c>
      <c r="W127" s="122">
        <v>28490</v>
      </c>
      <c r="X127" s="197" t="s">
        <v>51</v>
      </c>
      <c r="Y127" s="179" t="s">
        <v>137</v>
      </c>
      <c r="Z127" s="124">
        <v>65</v>
      </c>
      <c r="AA127" s="204"/>
      <c r="AB127" s="204"/>
      <c r="AC127" s="204"/>
      <c r="AD127" s="204"/>
      <c r="AE127" s="204"/>
      <c r="AF127" s="204"/>
      <c r="AG127" s="61"/>
    </row>
    <row r="128" spans="1:33" s="64" customFormat="1" ht="12.75" hidden="1">
      <c r="A128" s="60"/>
      <c r="B128" s="165"/>
      <c r="C128" s="165"/>
      <c r="D128" s="165"/>
      <c r="E128" s="60"/>
      <c r="F128" s="60"/>
      <c r="G128" s="62"/>
      <c r="H128" s="62"/>
      <c r="I128" s="62"/>
      <c r="J128" s="184"/>
      <c r="K128" s="332">
        <v>7</v>
      </c>
      <c r="L128" s="227" t="s">
        <v>176</v>
      </c>
      <c r="M128" s="243">
        <v>5</v>
      </c>
      <c r="N128" s="227" t="s">
        <v>432</v>
      </c>
      <c r="O128" s="227" t="s">
        <v>85</v>
      </c>
      <c r="P128" s="339" t="s">
        <v>161</v>
      </c>
      <c r="Q128" s="60"/>
      <c r="R128" s="66"/>
      <c r="S128" s="222" t="s">
        <v>374</v>
      </c>
      <c r="T128" s="66" t="s">
        <v>244</v>
      </c>
      <c r="U128" s="145">
        <f t="shared" si="23"/>
        <v>8</v>
      </c>
      <c r="V128" s="122">
        <v>1</v>
      </c>
      <c r="W128" s="122">
        <v>28490</v>
      </c>
      <c r="X128" s="197" t="s">
        <v>51</v>
      </c>
      <c r="Y128" s="179" t="s">
        <v>225</v>
      </c>
      <c r="Z128" s="124">
        <v>90</v>
      </c>
      <c r="AA128" s="204"/>
      <c r="AB128" s="204"/>
      <c r="AC128" s="204"/>
      <c r="AD128" s="204"/>
      <c r="AE128" s="204"/>
      <c r="AF128" s="204"/>
      <c r="AG128" s="61"/>
    </row>
    <row r="129" spans="1:33" s="64" customFormat="1" ht="12.75" hidden="1">
      <c r="A129" s="60"/>
      <c r="B129" s="165"/>
      <c r="C129" s="165"/>
      <c r="D129" s="165"/>
      <c r="E129" s="60"/>
      <c r="F129" s="60"/>
      <c r="G129" s="62"/>
      <c r="H129" s="62"/>
      <c r="I129" s="62"/>
      <c r="J129" s="184"/>
      <c r="K129" s="331">
        <v>8</v>
      </c>
      <c r="L129" s="227" t="s">
        <v>86</v>
      </c>
      <c r="M129" s="243">
        <v>6</v>
      </c>
      <c r="N129" s="227" t="s">
        <v>433</v>
      </c>
      <c r="O129" s="227" t="s">
        <v>87</v>
      </c>
      <c r="P129" s="339" t="s">
        <v>228</v>
      </c>
      <c r="Q129" s="60"/>
      <c r="R129" s="66"/>
      <c r="S129" s="222" t="s">
        <v>374</v>
      </c>
      <c r="T129" s="67" t="s">
        <v>152</v>
      </c>
      <c r="U129" s="145">
        <f t="shared" si="23"/>
        <v>9</v>
      </c>
      <c r="V129" s="122">
        <v>1</v>
      </c>
      <c r="W129" s="122">
        <v>26664</v>
      </c>
      <c r="X129" s="197" t="s">
        <v>292</v>
      </c>
      <c r="Y129" s="179" t="s">
        <v>281</v>
      </c>
      <c r="Z129" s="124">
        <v>15</v>
      </c>
      <c r="AA129" s="204"/>
      <c r="AB129" s="204"/>
      <c r="AC129" s="204"/>
      <c r="AD129" s="204"/>
      <c r="AE129" s="204"/>
      <c r="AF129" s="204"/>
      <c r="AG129" s="61"/>
    </row>
    <row r="130" spans="1:33" s="64" customFormat="1" ht="12.75" hidden="1">
      <c r="A130" s="60"/>
      <c r="B130" s="165"/>
      <c r="C130" s="165"/>
      <c r="D130" s="165"/>
      <c r="E130" s="60"/>
      <c r="F130" s="60"/>
      <c r="G130" s="62"/>
      <c r="H130" s="62"/>
      <c r="I130" s="62"/>
      <c r="J130" s="184"/>
      <c r="K130" s="332">
        <v>9</v>
      </c>
      <c r="L130" s="227" t="s">
        <v>88</v>
      </c>
      <c r="M130" s="243">
        <v>7</v>
      </c>
      <c r="N130" s="227" t="s">
        <v>430</v>
      </c>
      <c r="O130" s="227" t="s">
        <v>89</v>
      </c>
      <c r="P130" s="339" t="s">
        <v>237</v>
      </c>
      <c r="Q130" s="60"/>
      <c r="R130" s="66"/>
      <c r="S130" s="222" t="s">
        <v>374</v>
      </c>
      <c r="T130" s="67" t="s">
        <v>155</v>
      </c>
      <c r="U130" s="145">
        <f t="shared" si="23"/>
        <v>10</v>
      </c>
      <c r="V130" s="122">
        <v>1</v>
      </c>
      <c r="W130" s="122">
        <v>24837</v>
      </c>
      <c r="X130" s="197" t="s">
        <v>52</v>
      </c>
      <c r="Y130" s="179" t="s">
        <v>282</v>
      </c>
      <c r="Z130" s="124">
        <v>15</v>
      </c>
      <c r="AA130" s="204"/>
      <c r="AB130" s="204"/>
      <c r="AC130" s="204"/>
      <c r="AD130" s="204"/>
      <c r="AE130" s="204"/>
      <c r="AF130" s="204"/>
      <c r="AG130" s="61"/>
    </row>
    <row r="131" spans="1:33" s="64" customFormat="1" ht="12.75" hidden="1">
      <c r="A131" s="60"/>
      <c r="B131" s="165"/>
      <c r="C131" s="165"/>
      <c r="D131" s="165"/>
      <c r="E131" s="60"/>
      <c r="F131" s="60"/>
      <c r="G131" s="62"/>
      <c r="H131" s="62"/>
      <c r="I131" s="62"/>
      <c r="J131" s="184"/>
      <c r="K131" s="331">
        <v>10</v>
      </c>
      <c r="L131" s="227" t="s">
        <v>91</v>
      </c>
      <c r="M131" s="243">
        <v>126</v>
      </c>
      <c r="N131" s="227" t="s">
        <v>298</v>
      </c>
      <c r="O131" s="227" t="s">
        <v>92</v>
      </c>
      <c r="P131" s="339" t="s">
        <v>156</v>
      </c>
      <c r="Q131" s="60"/>
      <c r="R131" s="66"/>
      <c r="S131" s="222" t="s">
        <v>374</v>
      </c>
      <c r="T131" s="67" t="s">
        <v>157</v>
      </c>
      <c r="U131" s="145">
        <f t="shared" si="23"/>
        <v>11</v>
      </c>
      <c r="V131" s="122">
        <v>1</v>
      </c>
      <c r="W131" s="122">
        <v>23011</v>
      </c>
      <c r="X131" s="197" t="s">
        <v>53</v>
      </c>
      <c r="Y131" s="179" t="s">
        <v>283</v>
      </c>
      <c r="Z131" s="124">
        <v>48</v>
      </c>
      <c r="AA131" s="204"/>
      <c r="AB131" s="204"/>
      <c r="AC131" s="204"/>
      <c r="AD131" s="204"/>
      <c r="AE131" s="204"/>
      <c r="AF131" s="204"/>
      <c r="AG131" s="61"/>
    </row>
    <row r="132" spans="1:33" s="64" customFormat="1" ht="12.75" hidden="1">
      <c r="A132" s="60"/>
      <c r="B132" s="165"/>
      <c r="C132" s="165"/>
      <c r="D132" s="165"/>
      <c r="E132" s="60"/>
      <c r="F132" s="60"/>
      <c r="G132" s="62"/>
      <c r="H132" s="62"/>
      <c r="I132" s="62"/>
      <c r="J132" s="184"/>
      <c r="K132" s="332">
        <v>11</v>
      </c>
      <c r="L132" s="227" t="s">
        <v>69</v>
      </c>
      <c r="M132" s="243">
        <v>149</v>
      </c>
      <c r="N132" s="227" t="s">
        <v>430</v>
      </c>
      <c r="O132" s="227" t="s">
        <v>89</v>
      </c>
      <c r="P132" s="339" t="s">
        <v>237</v>
      </c>
      <c r="Q132" s="228"/>
      <c r="R132" s="66"/>
      <c r="S132" s="222" t="s">
        <v>374</v>
      </c>
      <c r="T132" s="67" t="s">
        <v>295</v>
      </c>
      <c r="U132" s="145">
        <f t="shared" si="23"/>
        <v>12</v>
      </c>
      <c r="V132" s="122">
        <v>1</v>
      </c>
      <c r="W132" s="122">
        <v>21185</v>
      </c>
      <c r="X132" s="238" t="s">
        <v>294</v>
      </c>
      <c r="Y132" s="179" t="s">
        <v>232</v>
      </c>
      <c r="Z132" s="124">
        <v>40</v>
      </c>
      <c r="AA132" s="204"/>
      <c r="AB132" s="204"/>
      <c r="AC132" s="204"/>
      <c r="AD132" s="204"/>
      <c r="AE132" s="204"/>
      <c r="AF132" s="204"/>
      <c r="AG132" s="61"/>
    </row>
    <row r="133" spans="1:33" s="64" customFormat="1" ht="12.75" hidden="1">
      <c r="A133" s="60"/>
      <c r="B133" s="165"/>
      <c r="C133" s="165"/>
      <c r="D133" s="165"/>
      <c r="E133" s="60"/>
      <c r="F133" s="60"/>
      <c r="G133" s="62"/>
      <c r="H133" s="62"/>
      <c r="I133" s="62"/>
      <c r="J133" s="184"/>
      <c r="K133" s="331">
        <v>12</v>
      </c>
      <c r="L133" s="227" t="s">
        <v>198</v>
      </c>
      <c r="M133" s="243">
        <v>9</v>
      </c>
      <c r="N133" s="227" t="s">
        <v>298</v>
      </c>
      <c r="O133" s="227" t="s">
        <v>93</v>
      </c>
      <c r="P133" s="339" t="s">
        <v>156</v>
      </c>
      <c r="Q133" s="60"/>
      <c r="R133" s="66"/>
      <c r="S133" s="222" t="s">
        <v>374</v>
      </c>
      <c r="T133" s="67" t="s">
        <v>9</v>
      </c>
      <c r="U133" s="145">
        <f t="shared" si="23"/>
        <v>13</v>
      </c>
      <c r="V133" s="122">
        <v>1</v>
      </c>
      <c r="W133" s="122">
        <v>19359</v>
      </c>
      <c r="X133" s="238" t="s">
        <v>73</v>
      </c>
      <c r="Y133" s="179" t="s">
        <v>233</v>
      </c>
      <c r="Z133" s="124">
        <v>40</v>
      </c>
      <c r="AA133" s="204"/>
      <c r="AB133" s="204"/>
      <c r="AC133" s="204"/>
      <c r="AD133" s="204"/>
      <c r="AE133" s="204"/>
      <c r="AF133" s="204"/>
      <c r="AG133" s="61"/>
    </row>
    <row r="134" spans="1:33" s="64" customFormat="1" ht="12.75" hidden="1">
      <c r="A134" s="60"/>
      <c r="B134" s="165"/>
      <c r="C134" s="165"/>
      <c r="D134" s="165"/>
      <c r="E134" s="60"/>
      <c r="F134" s="60"/>
      <c r="G134" s="62"/>
      <c r="H134" s="62"/>
      <c r="I134" s="62"/>
      <c r="J134" s="184"/>
      <c r="K134" s="332">
        <v>13</v>
      </c>
      <c r="L134" s="227" t="s">
        <v>54</v>
      </c>
      <c r="M134" s="243">
        <v>12</v>
      </c>
      <c r="N134" s="227" t="s">
        <v>298</v>
      </c>
      <c r="O134" s="227" t="s">
        <v>95</v>
      </c>
      <c r="P134" s="339" t="s">
        <v>156</v>
      </c>
      <c r="Q134" s="60"/>
      <c r="R134" s="66"/>
      <c r="S134" s="222" t="s">
        <v>374</v>
      </c>
      <c r="T134" s="67" t="s">
        <v>163</v>
      </c>
      <c r="U134" s="145">
        <f t="shared" si="23"/>
        <v>14</v>
      </c>
      <c r="V134" s="122">
        <v>1</v>
      </c>
      <c r="W134" s="122">
        <v>33969</v>
      </c>
      <c r="X134" s="197" t="s">
        <v>291</v>
      </c>
      <c r="Y134" s="179" t="s">
        <v>234</v>
      </c>
      <c r="Z134" s="124">
        <v>73</v>
      </c>
      <c r="AA134" s="65"/>
      <c r="AB134" s="65"/>
      <c r="AC134" s="65"/>
      <c r="AD134" s="65"/>
      <c r="AE134" s="65"/>
      <c r="AF134" s="65"/>
      <c r="AG134" s="61"/>
    </row>
    <row r="135" spans="1:33" s="64" customFormat="1" ht="13.5" hidden="1" thickBot="1">
      <c r="A135" s="60"/>
      <c r="B135" s="165"/>
      <c r="C135" s="165"/>
      <c r="D135" s="165"/>
      <c r="E135" s="60"/>
      <c r="F135" s="60"/>
      <c r="G135" s="62"/>
      <c r="H135" s="62"/>
      <c r="I135" s="62"/>
      <c r="J135" s="184"/>
      <c r="K135" s="331">
        <v>14</v>
      </c>
      <c r="L135" s="227" t="s">
        <v>199</v>
      </c>
      <c r="M135" s="243">
        <v>13</v>
      </c>
      <c r="N135" s="227" t="s">
        <v>298</v>
      </c>
      <c r="O135" s="227" t="s">
        <v>93</v>
      </c>
      <c r="P135" s="339" t="s">
        <v>156</v>
      </c>
      <c r="Q135" s="60"/>
      <c r="R135" s="66"/>
      <c r="S135" s="222" t="s">
        <v>374</v>
      </c>
      <c r="T135" s="67" t="s">
        <v>248</v>
      </c>
      <c r="U135" s="145">
        <f t="shared" si="23"/>
        <v>15</v>
      </c>
      <c r="V135" s="122">
        <v>1</v>
      </c>
      <c r="W135" s="122">
        <v>33969</v>
      </c>
      <c r="X135" s="197" t="s">
        <v>291</v>
      </c>
      <c r="Y135" s="180" t="s">
        <v>235</v>
      </c>
      <c r="Z135" s="125">
        <v>30</v>
      </c>
      <c r="AA135" s="65"/>
      <c r="AB135" s="65"/>
      <c r="AC135" s="65"/>
      <c r="AD135" s="65"/>
      <c r="AE135" s="65"/>
      <c r="AF135" s="65"/>
      <c r="AG135" s="61"/>
    </row>
    <row r="136" spans="1:33" s="64" customFormat="1" ht="12.75" hidden="1">
      <c r="A136" s="60"/>
      <c r="B136" s="165"/>
      <c r="C136" s="165"/>
      <c r="D136" s="165"/>
      <c r="E136" s="60"/>
      <c r="F136" s="60"/>
      <c r="G136" s="62"/>
      <c r="H136" s="62"/>
      <c r="I136" s="62"/>
      <c r="J136" s="184"/>
      <c r="K136" s="332">
        <v>15</v>
      </c>
      <c r="L136" s="227" t="s">
        <v>178</v>
      </c>
      <c r="M136" s="243">
        <v>14</v>
      </c>
      <c r="N136" s="227" t="s">
        <v>432</v>
      </c>
      <c r="O136" s="227" t="s">
        <v>85</v>
      </c>
      <c r="P136" s="339" t="s">
        <v>161</v>
      </c>
      <c r="Q136" s="60"/>
      <c r="R136" s="66"/>
      <c r="S136" s="222" t="s">
        <v>374</v>
      </c>
      <c r="T136" s="67" t="s">
        <v>250</v>
      </c>
      <c r="U136" s="145">
        <f t="shared" si="23"/>
        <v>16</v>
      </c>
      <c r="V136" s="122">
        <v>1</v>
      </c>
      <c r="W136" s="122">
        <v>28490</v>
      </c>
      <c r="X136" s="197" t="s">
        <v>51</v>
      </c>
      <c r="Y136" s="178"/>
      <c r="Z136" s="126"/>
      <c r="AA136" s="65"/>
      <c r="AB136" s="65"/>
      <c r="AC136" s="65"/>
      <c r="AD136" s="65"/>
      <c r="AE136" s="65"/>
      <c r="AF136" s="65"/>
      <c r="AG136" s="61"/>
    </row>
    <row r="137" spans="1:33" s="64" customFormat="1" ht="12.75" hidden="1">
      <c r="A137" s="60"/>
      <c r="B137" s="165"/>
      <c r="C137" s="165"/>
      <c r="D137" s="165"/>
      <c r="E137" s="60"/>
      <c r="F137" s="60"/>
      <c r="G137" s="62"/>
      <c r="H137" s="62"/>
      <c r="I137" s="62"/>
      <c r="J137" s="184"/>
      <c r="K137" s="331">
        <v>16</v>
      </c>
      <c r="L137" s="227" t="s">
        <v>59</v>
      </c>
      <c r="M137" s="243">
        <v>101</v>
      </c>
      <c r="N137" s="227" t="s">
        <v>434</v>
      </c>
      <c r="O137" s="227" t="s">
        <v>96</v>
      </c>
      <c r="P137" s="339" t="s">
        <v>84</v>
      </c>
      <c r="Q137" s="60"/>
      <c r="R137" s="66"/>
      <c r="S137" s="222" t="s">
        <v>374</v>
      </c>
      <c r="T137" s="67" t="s">
        <v>249</v>
      </c>
      <c r="U137" s="145">
        <f t="shared" si="23"/>
        <v>17</v>
      </c>
      <c r="V137" s="122">
        <v>1</v>
      </c>
      <c r="W137" s="122">
        <v>28490</v>
      </c>
      <c r="X137" s="197" t="s">
        <v>51</v>
      </c>
      <c r="Y137" s="172"/>
      <c r="Z137" s="65"/>
      <c r="AA137" s="65"/>
      <c r="AB137" s="65"/>
      <c r="AC137" s="65"/>
      <c r="AD137" s="65"/>
      <c r="AE137" s="65"/>
      <c r="AF137" s="65"/>
      <c r="AG137" s="61"/>
    </row>
    <row r="138" spans="1:33" s="64" customFormat="1" ht="12.75" hidden="1">
      <c r="A138" s="60"/>
      <c r="B138" s="61"/>
      <c r="C138" s="61"/>
      <c r="D138" s="61"/>
      <c r="E138" s="60"/>
      <c r="F138" s="60"/>
      <c r="G138" s="62"/>
      <c r="H138" s="62"/>
      <c r="I138" s="62"/>
      <c r="J138" s="184"/>
      <c r="K138" s="332">
        <v>17</v>
      </c>
      <c r="L138" s="227" t="s">
        <v>219</v>
      </c>
      <c r="M138" s="243">
        <v>15</v>
      </c>
      <c r="N138" s="227" t="s">
        <v>434</v>
      </c>
      <c r="O138" s="227" t="s">
        <v>97</v>
      </c>
      <c r="P138" s="339" t="s">
        <v>84</v>
      </c>
      <c r="Q138" s="60"/>
      <c r="R138" s="66"/>
      <c r="S138" s="222" t="s">
        <v>374</v>
      </c>
      <c r="T138" s="67" t="s">
        <v>167</v>
      </c>
      <c r="U138" s="145">
        <f t="shared" si="23"/>
        <v>18</v>
      </c>
      <c r="V138" s="122">
        <v>1</v>
      </c>
      <c r="W138" s="122">
        <v>26664</v>
      </c>
      <c r="X138" s="197" t="s">
        <v>292</v>
      </c>
      <c r="Y138" s="172"/>
      <c r="Z138" s="65"/>
      <c r="AA138" s="65"/>
      <c r="AB138" s="65"/>
      <c r="AC138" s="65"/>
      <c r="AD138" s="65"/>
      <c r="AE138" s="65"/>
      <c r="AF138" s="65"/>
      <c r="AG138" s="61"/>
    </row>
    <row r="139" spans="1:33" s="64" customFormat="1" ht="12.75" hidden="1">
      <c r="A139" s="60"/>
      <c r="B139" s="61"/>
      <c r="C139" s="61"/>
      <c r="D139" s="61"/>
      <c r="E139" s="60"/>
      <c r="F139" s="60"/>
      <c r="G139" s="62"/>
      <c r="H139" s="62"/>
      <c r="I139" s="62"/>
      <c r="J139" s="184"/>
      <c r="K139" s="331">
        <v>18</v>
      </c>
      <c r="L139" s="227" t="s">
        <v>337</v>
      </c>
      <c r="M139" s="243">
        <v>159</v>
      </c>
      <c r="N139" s="227" t="s">
        <v>432</v>
      </c>
      <c r="O139" s="227" t="s">
        <v>85</v>
      </c>
      <c r="P139" s="339" t="s">
        <v>161</v>
      </c>
      <c r="Q139" s="60"/>
      <c r="R139" s="66"/>
      <c r="S139" s="222" t="s">
        <v>374</v>
      </c>
      <c r="T139" s="67" t="s">
        <v>169</v>
      </c>
      <c r="U139" s="145">
        <f t="shared" si="23"/>
        <v>19</v>
      </c>
      <c r="V139" s="122">
        <v>1</v>
      </c>
      <c r="W139" s="122">
        <v>24837</v>
      </c>
      <c r="X139" s="197" t="s">
        <v>52</v>
      </c>
      <c r="Y139" s="172"/>
      <c r="Z139" s="65"/>
      <c r="AA139" s="65"/>
      <c r="AB139" s="65"/>
      <c r="AC139" s="65"/>
      <c r="AD139" s="65"/>
      <c r="AE139" s="65"/>
      <c r="AF139" s="65"/>
      <c r="AG139" s="61"/>
    </row>
    <row r="140" spans="1:33" s="64" customFormat="1" ht="12.75" hidden="1">
      <c r="A140" s="60"/>
      <c r="B140" s="61"/>
      <c r="C140" s="61"/>
      <c r="D140" s="61"/>
      <c r="E140" s="60"/>
      <c r="F140" s="60"/>
      <c r="G140" s="62"/>
      <c r="H140" s="62"/>
      <c r="I140" s="62"/>
      <c r="J140" s="184"/>
      <c r="K140" s="332">
        <v>19</v>
      </c>
      <c r="L140" s="227" t="s">
        <v>100</v>
      </c>
      <c r="M140" s="243">
        <v>141</v>
      </c>
      <c r="N140" s="227" t="s">
        <v>433</v>
      </c>
      <c r="O140" s="227" t="s">
        <v>101</v>
      </c>
      <c r="P140" s="339" t="s">
        <v>228</v>
      </c>
      <c r="Q140" s="60"/>
      <c r="R140" s="66"/>
      <c r="S140" s="222" t="s">
        <v>374</v>
      </c>
      <c r="T140" s="67" t="s">
        <v>171</v>
      </c>
      <c r="U140" s="145">
        <f t="shared" si="23"/>
        <v>20</v>
      </c>
      <c r="V140" s="122">
        <v>1</v>
      </c>
      <c r="W140" s="122">
        <v>23011</v>
      </c>
      <c r="X140" s="197" t="s">
        <v>53</v>
      </c>
      <c r="Y140" s="172"/>
      <c r="Z140" s="65"/>
      <c r="AA140" s="65"/>
      <c r="AB140" s="65"/>
      <c r="AC140" s="65"/>
      <c r="AD140" s="65"/>
      <c r="AE140" s="65"/>
      <c r="AF140" s="65"/>
      <c r="AG140" s="61"/>
    </row>
    <row r="141" spans="1:33" s="64" customFormat="1" ht="12.75" hidden="1">
      <c r="A141" s="60"/>
      <c r="B141" s="61"/>
      <c r="C141" s="61"/>
      <c r="D141" s="61"/>
      <c r="E141" s="60"/>
      <c r="F141" s="60"/>
      <c r="G141" s="62"/>
      <c r="H141" s="62"/>
      <c r="I141" s="62"/>
      <c r="J141" s="184"/>
      <c r="K141" s="331">
        <v>20</v>
      </c>
      <c r="L141" s="227" t="s">
        <v>166</v>
      </c>
      <c r="M141" s="243">
        <v>16</v>
      </c>
      <c r="N141" s="227" t="s">
        <v>433</v>
      </c>
      <c r="O141" s="227" t="s">
        <v>101</v>
      </c>
      <c r="P141" s="339" t="s">
        <v>228</v>
      </c>
      <c r="Q141" s="60"/>
      <c r="R141" s="66"/>
      <c r="S141" s="222" t="s">
        <v>374</v>
      </c>
      <c r="T141" s="67" t="s">
        <v>172</v>
      </c>
      <c r="U141" s="145">
        <f t="shared" si="23"/>
        <v>21</v>
      </c>
      <c r="V141" s="122">
        <v>1</v>
      </c>
      <c r="W141" s="122">
        <v>21185</v>
      </c>
      <c r="X141" s="238" t="s">
        <v>294</v>
      </c>
      <c r="Y141" s="172"/>
      <c r="Z141" s="65"/>
      <c r="AA141" s="65"/>
      <c r="AB141" s="65"/>
      <c r="AC141" s="65"/>
      <c r="AD141" s="65"/>
      <c r="AE141" s="65"/>
      <c r="AF141" s="65"/>
      <c r="AG141" s="61"/>
    </row>
    <row r="142" spans="1:33" s="64" customFormat="1" ht="12.75" hidden="1">
      <c r="A142" s="60"/>
      <c r="B142" s="61"/>
      <c r="C142" s="61"/>
      <c r="D142" s="61"/>
      <c r="E142" s="60"/>
      <c r="F142" s="60"/>
      <c r="G142" s="62"/>
      <c r="H142" s="62"/>
      <c r="I142" s="62"/>
      <c r="J142" s="184"/>
      <c r="K142" s="332">
        <v>21</v>
      </c>
      <c r="L142" s="227" t="s">
        <v>207</v>
      </c>
      <c r="M142" s="243">
        <v>17</v>
      </c>
      <c r="N142" s="227" t="s">
        <v>431</v>
      </c>
      <c r="O142" s="227" t="s">
        <v>80</v>
      </c>
      <c r="P142" s="339" t="s">
        <v>159</v>
      </c>
      <c r="Q142" s="60"/>
      <c r="R142" s="66"/>
      <c r="S142" s="222" t="s">
        <v>374</v>
      </c>
      <c r="T142" s="67" t="s">
        <v>60</v>
      </c>
      <c r="U142" s="145">
        <f t="shared" si="23"/>
        <v>22</v>
      </c>
      <c r="V142" s="122">
        <v>1</v>
      </c>
      <c r="W142" s="122">
        <v>19359</v>
      </c>
      <c r="X142" s="238" t="s">
        <v>73</v>
      </c>
      <c r="Y142" s="172"/>
      <c r="Z142" s="65"/>
      <c r="AA142" s="65"/>
      <c r="AB142" s="65"/>
      <c r="AC142" s="65"/>
      <c r="AD142" s="65"/>
      <c r="AE142" s="65"/>
      <c r="AF142" s="65"/>
      <c r="AG142" s="61"/>
    </row>
    <row r="143" spans="1:33" s="64" customFormat="1" ht="12.75" hidden="1">
      <c r="A143" s="60"/>
      <c r="B143" s="61"/>
      <c r="C143" s="61"/>
      <c r="D143" s="61"/>
      <c r="E143" s="60"/>
      <c r="F143" s="60"/>
      <c r="G143" s="62"/>
      <c r="H143" s="62"/>
      <c r="I143" s="62"/>
      <c r="J143" s="184"/>
      <c r="K143" s="331">
        <v>22</v>
      </c>
      <c r="L143" s="227" t="s">
        <v>102</v>
      </c>
      <c r="M143" s="243">
        <v>143</v>
      </c>
      <c r="N143" s="227" t="s">
        <v>298</v>
      </c>
      <c r="O143" s="227" t="s">
        <v>93</v>
      </c>
      <c r="P143" s="339" t="s">
        <v>156</v>
      </c>
      <c r="Q143" s="60"/>
      <c r="R143" s="66"/>
      <c r="S143" s="222" t="s">
        <v>375</v>
      </c>
      <c r="T143" s="66" t="s">
        <v>260</v>
      </c>
      <c r="U143" s="145">
        <f t="shared" si="23"/>
        <v>23</v>
      </c>
      <c r="V143" s="122">
        <v>1</v>
      </c>
      <c r="W143" s="122">
        <v>33969</v>
      </c>
      <c r="X143" s="197" t="s">
        <v>291</v>
      </c>
      <c r="Y143" s="172"/>
      <c r="Z143" s="65"/>
      <c r="AA143" s="65"/>
      <c r="AB143" s="65"/>
      <c r="AC143" s="65"/>
      <c r="AD143" s="65"/>
      <c r="AE143" s="65"/>
      <c r="AF143" s="65"/>
      <c r="AG143" s="61"/>
    </row>
    <row r="144" spans="1:33" s="64" customFormat="1" ht="12.75" hidden="1">
      <c r="A144" s="60"/>
      <c r="B144" s="61"/>
      <c r="C144" s="61"/>
      <c r="D144" s="61"/>
      <c r="E144" s="60"/>
      <c r="F144" s="60"/>
      <c r="G144" s="62"/>
      <c r="H144" s="62"/>
      <c r="I144" s="62"/>
      <c r="J144" s="184"/>
      <c r="K144" s="332">
        <v>23</v>
      </c>
      <c r="L144" s="227" t="s">
        <v>103</v>
      </c>
      <c r="M144" s="243">
        <v>19</v>
      </c>
      <c r="N144" s="227" t="s">
        <v>429</v>
      </c>
      <c r="O144" s="227" t="s">
        <v>82</v>
      </c>
      <c r="P144" s="339" t="s">
        <v>336</v>
      </c>
      <c r="Q144" s="60"/>
      <c r="R144" s="66"/>
      <c r="S144" s="222" t="s">
        <v>375</v>
      </c>
      <c r="T144" s="66" t="s">
        <v>382</v>
      </c>
      <c r="U144" s="145">
        <f t="shared" si="23"/>
        <v>24</v>
      </c>
      <c r="V144" s="122">
        <v>1</v>
      </c>
      <c r="W144" s="122">
        <v>26664</v>
      </c>
      <c r="X144" s="238" t="s">
        <v>292</v>
      </c>
      <c r="Y144" s="172"/>
      <c r="Z144" s="65"/>
      <c r="AA144" s="65"/>
      <c r="AB144" s="65"/>
      <c r="AC144" s="65"/>
      <c r="AD144" s="65"/>
      <c r="AE144" s="65"/>
      <c r="AF144" s="65"/>
      <c r="AG144" s="61"/>
    </row>
    <row r="145" spans="1:33" s="64" customFormat="1" ht="12.75" hidden="1">
      <c r="A145" s="60"/>
      <c r="B145" s="61"/>
      <c r="C145" s="61"/>
      <c r="D145" s="61"/>
      <c r="E145" s="60"/>
      <c r="F145" s="60"/>
      <c r="G145" s="62"/>
      <c r="H145" s="62"/>
      <c r="I145" s="62"/>
      <c r="J145" s="184"/>
      <c r="K145" s="331">
        <v>24</v>
      </c>
      <c r="L145" s="227" t="s">
        <v>344</v>
      </c>
      <c r="M145" s="243">
        <v>124</v>
      </c>
      <c r="N145" s="227" t="s">
        <v>435</v>
      </c>
      <c r="O145" s="227" t="s">
        <v>104</v>
      </c>
      <c r="P145" s="339" t="s">
        <v>139</v>
      </c>
      <c r="Q145" s="60"/>
      <c r="R145" s="66"/>
      <c r="S145" s="222" t="s">
        <v>375</v>
      </c>
      <c r="T145" s="66" t="s">
        <v>383</v>
      </c>
      <c r="U145" s="145">
        <f t="shared" si="23"/>
        <v>25</v>
      </c>
      <c r="V145" s="122">
        <v>1</v>
      </c>
      <c r="W145" s="122">
        <v>23011</v>
      </c>
      <c r="X145" s="197" t="s">
        <v>291</v>
      </c>
      <c r="Y145" s="172"/>
      <c r="Z145" s="65"/>
      <c r="AA145" s="62"/>
      <c r="AB145" s="62"/>
      <c r="AC145" s="62"/>
      <c r="AD145" s="62"/>
      <c r="AE145" s="62"/>
      <c r="AF145" s="62"/>
      <c r="AG145" s="61"/>
    </row>
    <row r="146" spans="1:33" s="64" customFormat="1" ht="12.75" hidden="1">
      <c r="A146" s="60"/>
      <c r="B146" s="61"/>
      <c r="C146" s="61"/>
      <c r="D146" s="61"/>
      <c r="E146" s="60"/>
      <c r="F146" s="60"/>
      <c r="G146" s="62"/>
      <c r="H146" s="62"/>
      <c r="I146" s="62"/>
      <c r="J146" s="184"/>
      <c r="K146" s="332">
        <v>25</v>
      </c>
      <c r="L146" s="227" t="s">
        <v>187</v>
      </c>
      <c r="M146" s="243">
        <v>83</v>
      </c>
      <c r="N146" s="227" t="s">
        <v>432</v>
      </c>
      <c r="O146" s="227" t="s">
        <v>85</v>
      </c>
      <c r="P146" s="339" t="s">
        <v>161</v>
      </c>
      <c r="Q146" s="60"/>
      <c r="R146" s="66"/>
      <c r="S146" s="222" t="s">
        <v>375</v>
      </c>
      <c r="T146" s="66" t="s">
        <v>261</v>
      </c>
      <c r="U146" s="145">
        <f t="shared" si="23"/>
        <v>26</v>
      </c>
      <c r="V146" s="122">
        <v>1</v>
      </c>
      <c r="W146" s="122">
        <v>33969</v>
      </c>
      <c r="X146" s="238" t="s">
        <v>292</v>
      </c>
      <c r="Y146" s="172"/>
      <c r="Z146" s="65"/>
      <c r="AA146" s="62"/>
      <c r="AB146" s="62"/>
      <c r="AC146" s="62"/>
      <c r="AD146" s="62"/>
      <c r="AE146" s="62"/>
      <c r="AF146" s="62"/>
      <c r="AG146" s="61"/>
    </row>
    <row r="147" spans="1:33" s="64" customFormat="1" ht="12.75" hidden="1">
      <c r="A147" s="60"/>
      <c r="B147" s="61"/>
      <c r="C147" s="61"/>
      <c r="D147" s="61"/>
      <c r="E147" s="60"/>
      <c r="F147" s="60"/>
      <c r="G147" s="62"/>
      <c r="H147" s="62"/>
      <c r="I147" s="62"/>
      <c r="J147" s="184"/>
      <c r="K147" s="331">
        <v>26</v>
      </c>
      <c r="L147" s="58" t="s">
        <v>400</v>
      </c>
      <c r="M147" s="58">
        <v>178</v>
      </c>
      <c r="N147" s="227" t="s">
        <v>134</v>
      </c>
      <c r="O147" s="58" t="s">
        <v>20</v>
      </c>
      <c r="P147" s="340" t="s">
        <v>134</v>
      </c>
      <c r="Q147" s="60"/>
      <c r="R147" s="66"/>
      <c r="S147" s="222" t="s">
        <v>375</v>
      </c>
      <c r="T147" s="66" t="s">
        <v>380</v>
      </c>
      <c r="U147" s="145">
        <f t="shared" si="23"/>
        <v>27</v>
      </c>
      <c r="V147" s="122">
        <v>1</v>
      </c>
      <c r="W147" s="122">
        <v>26664</v>
      </c>
      <c r="X147" s="197" t="s">
        <v>286</v>
      </c>
      <c r="Y147" s="172"/>
      <c r="Z147" s="65"/>
      <c r="AA147" s="62"/>
      <c r="AB147" s="62"/>
      <c r="AC147" s="62"/>
      <c r="AD147" s="62"/>
      <c r="AE147" s="62"/>
      <c r="AF147" s="62"/>
      <c r="AG147" s="61"/>
    </row>
    <row r="148" spans="1:33" s="64" customFormat="1" ht="12.75" hidden="1">
      <c r="A148" s="60"/>
      <c r="B148" s="61"/>
      <c r="C148" s="61"/>
      <c r="D148" s="61"/>
      <c r="E148" s="60"/>
      <c r="F148" s="60"/>
      <c r="G148" s="62"/>
      <c r="H148" s="62"/>
      <c r="I148" s="62"/>
      <c r="J148" s="184"/>
      <c r="K148" s="332">
        <v>27</v>
      </c>
      <c r="L148" s="58" t="s">
        <v>401</v>
      </c>
      <c r="M148" s="58">
        <v>175</v>
      </c>
      <c r="N148" s="227" t="s">
        <v>432</v>
      </c>
      <c r="O148" s="58" t="s">
        <v>85</v>
      </c>
      <c r="P148" s="339" t="s">
        <v>161</v>
      </c>
      <c r="Q148" s="60"/>
      <c r="R148" s="66"/>
      <c r="S148" s="223" t="s">
        <v>375</v>
      </c>
      <c r="T148" s="224" t="s">
        <v>381</v>
      </c>
      <c r="U148" s="225">
        <f t="shared" si="23"/>
        <v>28</v>
      </c>
      <c r="V148" s="198">
        <v>1</v>
      </c>
      <c r="W148" s="198">
        <v>23011</v>
      </c>
      <c r="X148" s="226" t="s">
        <v>287</v>
      </c>
      <c r="Y148" s="172"/>
      <c r="Z148" s="62"/>
      <c r="AA148" s="65"/>
      <c r="AB148" s="65"/>
      <c r="AC148" s="65"/>
      <c r="AD148" s="65"/>
      <c r="AE148" s="65"/>
      <c r="AF148" s="65"/>
      <c r="AG148" s="61"/>
    </row>
    <row r="149" spans="1:33" s="64" customFormat="1" ht="12.75" hidden="1">
      <c r="A149" s="60"/>
      <c r="B149" s="61"/>
      <c r="C149" s="61"/>
      <c r="D149" s="61"/>
      <c r="E149" s="60"/>
      <c r="F149" s="60"/>
      <c r="G149" s="62"/>
      <c r="H149" s="62"/>
      <c r="I149" s="62"/>
      <c r="J149" s="184"/>
      <c r="K149" s="331">
        <v>28</v>
      </c>
      <c r="L149" s="58" t="s">
        <v>402</v>
      </c>
      <c r="M149" s="58">
        <v>176</v>
      </c>
      <c r="N149" s="227" t="s">
        <v>430</v>
      </c>
      <c r="O149" s="58" t="s">
        <v>79</v>
      </c>
      <c r="P149" s="340" t="s">
        <v>237</v>
      </c>
      <c r="Q149" s="60"/>
      <c r="R149" s="66"/>
      <c r="S149" s="222" t="s">
        <v>376</v>
      </c>
      <c r="T149" s="66" t="s">
        <v>133</v>
      </c>
      <c r="U149" s="145">
        <f t="shared" si="23"/>
        <v>29</v>
      </c>
      <c r="V149" s="122">
        <v>33604</v>
      </c>
      <c r="W149" s="122">
        <v>41274</v>
      </c>
      <c r="X149" s="197" t="s">
        <v>288</v>
      </c>
      <c r="Y149" s="172"/>
      <c r="Z149" s="62"/>
      <c r="AA149" s="65"/>
      <c r="AB149" s="65"/>
      <c r="AC149" s="65"/>
      <c r="AD149" s="65"/>
      <c r="AE149" s="65"/>
      <c r="AF149" s="65"/>
      <c r="AG149" s="61"/>
    </row>
    <row r="150" spans="1:33" s="64" customFormat="1" ht="12.75" hidden="1">
      <c r="A150" s="60"/>
      <c r="B150" s="61"/>
      <c r="C150" s="61"/>
      <c r="D150" s="61"/>
      <c r="E150" s="60"/>
      <c r="F150" s="60"/>
      <c r="G150" s="62"/>
      <c r="H150" s="62"/>
      <c r="I150" s="62"/>
      <c r="J150" s="184"/>
      <c r="K150" s="332">
        <v>29</v>
      </c>
      <c r="L150" s="227" t="s">
        <v>338</v>
      </c>
      <c r="M150" s="243">
        <v>125</v>
      </c>
      <c r="N150" s="227" t="s">
        <v>429</v>
      </c>
      <c r="O150" s="227" t="s">
        <v>94</v>
      </c>
      <c r="P150" s="339" t="s">
        <v>336</v>
      </c>
      <c r="Q150" s="60"/>
      <c r="R150" s="66"/>
      <c r="S150" s="222" t="s">
        <v>376</v>
      </c>
      <c r="T150" s="67" t="s">
        <v>177</v>
      </c>
      <c r="U150" s="145">
        <f t="shared" si="23"/>
        <v>30</v>
      </c>
      <c r="V150" s="122">
        <v>36526</v>
      </c>
      <c r="W150" s="122">
        <v>41274</v>
      </c>
      <c r="X150" s="197" t="s">
        <v>289</v>
      </c>
      <c r="Y150" s="172"/>
      <c r="Z150" s="62"/>
      <c r="AA150" s="65"/>
      <c r="AB150" s="65"/>
      <c r="AC150" s="65"/>
      <c r="AD150" s="65"/>
      <c r="AE150" s="65"/>
      <c r="AF150" s="65"/>
      <c r="AG150" s="61"/>
    </row>
    <row r="151" spans="1:33" s="64" customFormat="1" ht="13.5" customHeight="1" hidden="1">
      <c r="A151" s="60"/>
      <c r="B151" s="61"/>
      <c r="C151" s="61"/>
      <c r="D151" s="61"/>
      <c r="E151" s="60"/>
      <c r="F151" s="60"/>
      <c r="G151" s="62"/>
      <c r="H151" s="62"/>
      <c r="I151" s="62"/>
      <c r="J151" s="184"/>
      <c r="K151" s="331">
        <v>30</v>
      </c>
      <c r="L151" s="227" t="s">
        <v>105</v>
      </c>
      <c r="M151" s="243">
        <v>56</v>
      </c>
      <c r="N151" s="227" t="s">
        <v>164</v>
      </c>
      <c r="O151" s="227" t="s">
        <v>106</v>
      </c>
      <c r="P151" s="339" t="s">
        <v>164</v>
      </c>
      <c r="Q151" s="60"/>
      <c r="R151" s="66"/>
      <c r="S151" s="222" t="s">
        <v>376</v>
      </c>
      <c r="T151" s="67" t="s">
        <v>179</v>
      </c>
      <c r="U151" s="145">
        <f t="shared" si="23"/>
        <v>31</v>
      </c>
      <c r="V151" s="122">
        <v>35796</v>
      </c>
      <c r="W151" s="122">
        <v>41274</v>
      </c>
      <c r="X151" s="197" t="s">
        <v>290</v>
      </c>
      <c r="Y151" s="172"/>
      <c r="Z151" s="65"/>
      <c r="AA151" s="62"/>
      <c r="AB151" s="62"/>
      <c r="AC151" s="62"/>
      <c r="AD151" s="62"/>
      <c r="AE151" s="62"/>
      <c r="AF151" s="62"/>
      <c r="AG151" s="61"/>
    </row>
    <row r="152" spans="1:33" s="64" customFormat="1" ht="12.75" hidden="1">
      <c r="A152" s="60"/>
      <c r="B152" s="61"/>
      <c r="C152" s="61"/>
      <c r="D152" s="61"/>
      <c r="E152" s="60"/>
      <c r="F152" s="60"/>
      <c r="G152" s="62"/>
      <c r="H152" s="62"/>
      <c r="I152" s="62"/>
      <c r="J152" s="184"/>
      <c r="K152" s="332">
        <v>31</v>
      </c>
      <c r="L152" s="227" t="s">
        <v>141</v>
      </c>
      <c r="M152" s="243">
        <v>113</v>
      </c>
      <c r="N152" s="227" t="s">
        <v>434</v>
      </c>
      <c r="O152" s="227" t="s">
        <v>107</v>
      </c>
      <c r="P152" s="339" t="s">
        <v>84</v>
      </c>
      <c r="Q152" s="60"/>
      <c r="R152" s="66"/>
      <c r="S152" s="222" t="s">
        <v>376</v>
      </c>
      <c r="T152" s="67" t="s">
        <v>180</v>
      </c>
      <c r="U152" s="145">
        <f t="shared" si="23"/>
        <v>32</v>
      </c>
      <c r="V152" s="122">
        <v>35065</v>
      </c>
      <c r="W152" s="122">
        <v>41274</v>
      </c>
      <c r="X152" s="238" t="s">
        <v>286</v>
      </c>
      <c r="Y152" s="172"/>
      <c r="Z152" s="65"/>
      <c r="AA152" s="62"/>
      <c r="AB152" s="62"/>
      <c r="AC152" s="62"/>
      <c r="AD152" s="62"/>
      <c r="AE152" s="62"/>
      <c r="AF152" s="62"/>
      <c r="AG152" s="61"/>
    </row>
    <row r="153" spans="1:33" s="64" customFormat="1" ht="12.75" hidden="1">
      <c r="A153" s="60"/>
      <c r="B153" s="61"/>
      <c r="C153" s="61"/>
      <c r="D153" s="61"/>
      <c r="E153" s="60"/>
      <c r="F153" s="60"/>
      <c r="G153" s="62"/>
      <c r="H153" s="62"/>
      <c r="I153" s="62"/>
      <c r="J153" s="184"/>
      <c r="K153" s="331">
        <v>32</v>
      </c>
      <c r="L153" s="227" t="s">
        <v>2</v>
      </c>
      <c r="M153" s="243">
        <v>158</v>
      </c>
      <c r="N153" s="227" t="s">
        <v>429</v>
      </c>
      <c r="O153" s="227" t="s">
        <v>82</v>
      </c>
      <c r="P153" s="339" t="s">
        <v>336</v>
      </c>
      <c r="Q153" s="60"/>
      <c r="R153" s="66"/>
      <c r="S153" s="222" t="s">
        <v>376</v>
      </c>
      <c r="T153" s="67" t="s">
        <v>241</v>
      </c>
      <c r="U153" s="145">
        <f t="shared" si="23"/>
        <v>33</v>
      </c>
      <c r="V153" s="122">
        <v>34335</v>
      </c>
      <c r="W153" s="122">
        <v>41274</v>
      </c>
      <c r="X153" s="197" t="s">
        <v>286</v>
      </c>
      <c r="Y153" s="172"/>
      <c r="Z153" s="65"/>
      <c r="AA153" s="65"/>
      <c r="AB153" s="65"/>
      <c r="AC153" s="65"/>
      <c r="AD153" s="65"/>
      <c r="AE153" s="65"/>
      <c r="AF153" s="65"/>
      <c r="AG153" s="61"/>
    </row>
    <row r="154" spans="1:33" s="64" customFormat="1" ht="12.75" hidden="1">
      <c r="A154" s="60"/>
      <c r="B154" s="61"/>
      <c r="C154" s="61"/>
      <c r="D154" s="61"/>
      <c r="E154" s="60"/>
      <c r="F154" s="60"/>
      <c r="G154" s="62"/>
      <c r="H154" s="62"/>
      <c r="I154" s="62"/>
      <c r="J154" s="184"/>
      <c r="K154" s="332">
        <v>33</v>
      </c>
      <c r="L154" s="227" t="s">
        <v>146</v>
      </c>
      <c r="M154" s="243">
        <v>11</v>
      </c>
      <c r="N154" s="227" t="s">
        <v>436</v>
      </c>
      <c r="O154" s="227" t="s">
        <v>108</v>
      </c>
      <c r="P154" s="339" t="s">
        <v>299</v>
      </c>
      <c r="Q154" s="60"/>
      <c r="R154" s="66"/>
      <c r="S154" s="222" t="s">
        <v>376</v>
      </c>
      <c r="T154" s="67" t="s">
        <v>242</v>
      </c>
      <c r="U154" s="145">
        <f t="shared" si="23"/>
        <v>34</v>
      </c>
      <c r="V154" s="122">
        <v>33604</v>
      </c>
      <c r="W154" s="122">
        <v>41274</v>
      </c>
      <c r="X154" s="197" t="s">
        <v>286</v>
      </c>
      <c r="Y154" s="172"/>
      <c r="Z154" s="62"/>
      <c r="AA154" s="62"/>
      <c r="AB154" s="62"/>
      <c r="AC154" s="62"/>
      <c r="AD154" s="62"/>
      <c r="AE154" s="62"/>
      <c r="AF154" s="62"/>
      <c r="AG154" s="61"/>
    </row>
    <row r="155" spans="1:33" s="64" customFormat="1" ht="12.75" hidden="1">
      <c r="A155" s="60"/>
      <c r="B155" s="61"/>
      <c r="C155" s="61"/>
      <c r="D155" s="61"/>
      <c r="E155" s="60"/>
      <c r="F155" s="60"/>
      <c r="G155" s="62"/>
      <c r="H155" s="62"/>
      <c r="I155" s="62"/>
      <c r="J155" s="184"/>
      <c r="K155" s="331">
        <v>34</v>
      </c>
      <c r="L155" s="227" t="s">
        <v>55</v>
      </c>
      <c r="M155" s="243">
        <v>133</v>
      </c>
      <c r="N155" s="227" t="s">
        <v>433</v>
      </c>
      <c r="O155" s="227" t="s">
        <v>101</v>
      </c>
      <c r="P155" s="339" t="s">
        <v>228</v>
      </c>
      <c r="Q155" s="60"/>
      <c r="R155" s="66"/>
      <c r="S155" s="222" t="s">
        <v>376</v>
      </c>
      <c r="T155" s="66" t="s">
        <v>251</v>
      </c>
      <c r="U155" s="145">
        <f t="shared" si="23"/>
        <v>35</v>
      </c>
      <c r="V155" s="122">
        <v>33604</v>
      </c>
      <c r="W155" s="122">
        <v>41274</v>
      </c>
      <c r="X155" s="197" t="s">
        <v>286</v>
      </c>
      <c r="Y155" s="172"/>
      <c r="Z155" s="62"/>
      <c r="AA155" s="62"/>
      <c r="AB155" s="62"/>
      <c r="AC155" s="62"/>
      <c r="AD155" s="62"/>
      <c r="AE155" s="62"/>
      <c r="AF155" s="62"/>
      <c r="AG155" s="61"/>
    </row>
    <row r="156" spans="1:33" s="64" customFormat="1" ht="12.75" hidden="1">
      <c r="A156" s="60"/>
      <c r="B156" s="61"/>
      <c r="C156" s="61"/>
      <c r="D156" s="61"/>
      <c r="E156" s="60"/>
      <c r="F156" s="60"/>
      <c r="G156" s="62"/>
      <c r="H156" s="62"/>
      <c r="I156" s="62"/>
      <c r="J156" s="184"/>
      <c r="K156" s="332">
        <v>35</v>
      </c>
      <c r="L156" s="227" t="s">
        <v>109</v>
      </c>
      <c r="M156" s="243">
        <v>21</v>
      </c>
      <c r="N156" s="227" t="s">
        <v>436</v>
      </c>
      <c r="O156" s="227" t="s">
        <v>110</v>
      </c>
      <c r="P156" s="339" t="s">
        <v>299</v>
      </c>
      <c r="Q156" s="60"/>
      <c r="R156" s="66"/>
      <c r="S156" s="222" t="s">
        <v>376</v>
      </c>
      <c r="T156" s="66" t="s">
        <v>138</v>
      </c>
      <c r="U156" s="145">
        <f t="shared" si="23"/>
        <v>36</v>
      </c>
      <c r="V156" s="122">
        <v>33604</v>
      </c>
      <c r="W156" s="122">
        <v>41274</v>
      </c>
      <c r="X156" s="197" t="s">
        <v>286</v>
      </c>
      <c r="Y156" s="172"/>
      <c r="Z156" s="65"/>
      <c r="AA156" s="62"/>
      <c r="AB156" s="62"/>
      <c r="AC156" s="62"/>
      <c r="AD156" s="62"/>
      <c r="AE156" s="62"/>
      <c r="AF156" s="62"/>
      <c r="AG156" s="61"/>
    </row>
    <row r="157" spans="1:33" s="64" customFormat="1" ht="12.75" hidden="1">
      <c r="A157" s="60"/>
      <c r="B157" s="61"/>
      <c r="C157" s="61"/>
      <c r="D157" s="61"/>
      <c r="E157" s="60"/>
      <c r="F157" s="60"/>
      <c r="G157" s="62"/>
      <c r="H157" s="62"/>
      <c r="I157" s="62"/>
      <c r="J157" s="184"/>
      <c r="K157" s="331">
        <v>36</v>
      </c>
      <c r="L157" s="227" t="s">
        <v>168</v>
      </c>
      <c r="M157" s="243">
        <v>22</v>
      </c>
      <c r="N157" s="227" t="s">
        <v>433</v>
      </c>
      <c r="O157" s="227" t="s">
        <v>101</v>
      </c>
      <c r="P157" s="339" t="s">
        <v>228</v>
      </c>
      <c r="Q157" s="60"/>
      <c r="R157" s="66"/>
      <c r="S157" s="222" t="s">
        <v>376</v>
      </c>
      <c r="T157" s="66" t="s">
        <v>243</v>
      </c>
      <c r="U157" s="145">
        <f t="shared" si="23"/>
        <v>37</v>
      </c>
      <c r="V157" s="122">
        <v>33604</v>
      </c>
      <c r="W157" s="122">
        <v>41274</v>
      </c>
      <c r="X157" s="197" t="s">
        <v>287</v>
      </c>
      <c r="Y157" s="172"/>
      <c r="Z157" s="62"/>
      <c r="AA157" s="62"/>
      <c r="AB157" s="62"/>
      <c r="AC157" s="62"/>
      <c r="AD157" s="62"/>
      <c r="AE157" s="62"/>
      <c r="AF157" s="62"/>
      <c r="AG157" s="61"/>
    </row>
    <row r="158" spans="1:33" s="64" customFormat="1" ht="12.75" hidden="1">
      <c r="A158" s="60"/>
      <c r="B158" s="61"/>
      <c r="C158" s="61"/>
      <c r="D158" s="61"/>
      <c r="E158" s="60"/>
      <c r="F158" s="60"/>
      <c r="G158" s="62"/>
      <c r="H158" s="62"/>
      <c r="I158" s="62"/>
      <c r="J158" s="184"/>
      <c r="K158" s="332">
        <v>37</v>
      </c>
      <c r="L158" s="227" t="s">
        <v>218</v>
      </c>
      <c r="M158" s="243">
        <v>23</v>
      </c>
      <c r="N158" s="227" t="s">
        <v>437</v>
      </c>
      <c r="O158" s="227" t="s">
        <v>111</v>
      </c>
      <c r="P158" s="339" t="s">
        <v>297</v>
      </c>
      <c r="Q158" s="60"/>
      <c r="R158" s="66"/>
      <c r="S158" s="222" t="s">
        <v>376</v>
      </c>
      <c r="T158" s="66" t="s">
        <v>135</v>
      </c>
      <c r="U158" s="145">
        <f t="shared" si="23"/>
        <v>38</v>
      </c>
      <c r="V158" s="122">
        <v>33604</v>
      </c>
      <c r="W158" s="122">
        <v>41274</v>
      </c>
      <c r="X158" s="197" t="s">
        <v>288</v>
      </c>
      <c r="Y158" s="172"/>
      <c r="Z158" s="62"/>
      <c r="AA158" s="62"/>
      <c r="AB158" s="62"/>
      <c r="AC158" s="62"/>
      <c r="AD158" s="62"/>
      <c r="AE158" s="62"/>
      <c r="AF158" s="62"/>
      <c r="AG158" s="61"/>
    </row>
    <row r="159" spans="1:33" s="64" customFormat="1" ht="12.75" hidden="1">
      <c r="A159" s="60"/>
      <c r="B159" s="61"/>
      <c r="C159" s="61"/>
      <c r="D159" s="61"/>
      <c r="E159" s="60"/>
      <c r="F159" s="60"/>
      <c r="G159" s="62"/>
      <c r="H159" s="62"/>
      <c r="I159" s="62"/>
      <c r="J159" s="184"/>
      <c r="K159" s="331">
        <v>38</v>
      </c>
      <c r="L159" s="227" t="s">
        <v>142</v>
      </c>
      <c r="M159" s="243">
        <v>24</v>
      </c>
      <c r="N159" s="227" t="s">
        <v>438</v>
      </c>
      <c r="O159" s="227" t="s">
        <v>112</v>
      </c>
      <c r="P159" s="339" t="s">
        <v>153</v>
      </c>
      <c r="Q159" s="60"/>
      <c r="R159" s="66"/>
      <c r="S159" s="222" t="s">
        <v>376</v>
      </c>
      <c r="T159" s="67" t="s">
        <v>188</v>
      </c>
      <c r="U159" s="145">
        <f t="shared" si="23"/>
        <v>39</v>
      </c>
      <c r="V159" s="122">
        <v>36526</v>
      </c>
      <c r="W159" s="122">
        <v>41274</v>
      </c>
      <c r="X159" s="197" t="s">
        <v>289</v>
      </c>
      <c r="Y159" s="172"/>
      <c r="Z159" s="62"/>
      <c r="AA159" s="62"/>
      <c r="AB159" s="62"/>
      <c r="AC159" s="62"/>
      <c r="AD159" s="62"/>
      <c r="AE159" s="62"/>
      <c r="AF159" s="62"/>
      <c r="AG159" s="61"/>
    </row>
    <row r="160" spans="1:33" s="64" customFormat="1" ht="12.75" hidden="1">
      <c r="A160" s="60"/>
      <c r="B160" s="61"/>
      <c r="C160" s="61"/>
      <c r="D160" s="61"/>
      <c r="E160" s="60"/>
      <c r="F160" s="60"/>
      <c r="G160" s="62"/>
      <c r="H160" s="62"/>
      <c r="I160" s="62"/>
      <c r="J160" s="184"/>
      <c r="K160" s="332">
        <v>39</v>
      </c>
      <c r="L160" s="227" t="s">
        <v>339</v>
      </c>
      <c r="M160" s="243">
        <v>160</v>
      </c>
      <c r="N160" s="227" t="s">
        <v>430</v>
      </c>
      <c r="O160" s="227" t="s">
        <v>119</v>
      </c>
      <c r="P160" s="339" t="s">
        <v>237</v>
      </c>
      <c r="Q160" s="60"/>
      <c r="R160" s="66"/>
      <c r="S160" s="222" t="s">
        <v>376</v>
      </c>
      <c r="T160" s="67" t="s">
        <v>189</v>
      </c>
      <c r="U160" s="145">
        <f t="shared" si="23"/>
        <v>40</v>
      </c>
      <c r="V160" s="122">
        <v>35796</v>
      </c>
      <c r="W160" s="122">
        <v>41274</v>
      </c>
      <c r="X160" s="197" t="s">
        <v>290</v>
      </c>
      <c r="Y160" s="172"/>
      <c r="Z160" s="62"/>
      <c r="AA160" s="62"/>
      <c r="AB160" s="62"/>
      <c r="AC160" s="62"/>
      <c r="AD160" s="62"/>
      <c r="AE160" s="62"/>
      <c r="AF160" s="62"/>
      <c r="AG160" s="61"/>
    </row>
    <row r="161" spans="1:33" s="64" customFormat="1" ht="12.75" hidden="1">
      <c r="A161" s="60"/>
      <c r="B161" s="61"/>
      <c r="C161" s="61"/>
      <c r="D161" s="61"/>
      <c r="E161" s="60"/>
      <c r="F161" s="60"/>
      <c r="G161" s="62"/>
      <c r="H161" s="62"/>
      <c r="I161" s="62"/>
      <c r="J161" s="184"/>
      <c r="K161" s="331">
        <v>40</v>
      </c>
      <c r="L161" s="227" t="s">
        <v>193</v>
      </c>
      <c r="M161" s="243">
        <v>25</v>
      </c>
      <c r="N161" s="227" t="s">
        <v>429</v>
      </c>
      <c r="O161" s="227" t="s">
        <v>82</v>
      </c>
      <c r="P161" s="339" t="s">
        <v>336</v>
      </c>
      <c r="Q161" s="60"/>
      <c r="R161" s="66"/>
      <c r="S161" s="222" t="s">
        <v>376</v>
      </c>
      <c r="T161" s="67" t="s">
        <v>191</v>
      </c>
      <c r="U161" s="145">
        <f t="shared" si="23"/>
        <v>41</v>
      </c>
      <c r="V161" s="122">
        <v>35065</v>
      </c>
      <c r="W161" s="122">
        <v>41274</v>
      </c>
      <c r="X161" s="197" t="s">
        <v>286</v>
      </c>
      <c r="Y161" s="172"/>
      <c r="Z161" s="62"/>
      <c r="AA161" s="62"/>
      <c r="AB161" s="62"/>
      <c r="AC161" s="62"/>
      <c r="AD161" s="62"/>
      <c r="AE161" s="62"/>
      <c r="AF161" s="62"/>
      <c r="AG161" s="61"/>
    </row>
    <row r="162" spans="1:33" s="64" customFormat="1" ht="12.75" hidden="1">
      <c r="A162" s="60"/>
      <c r="B162" s="61"/>
      <c r="C162" s="61"/>
      <c r="D162" s="61"/>
      <c r="E162" s="60"/>
      <c r="F162" s="60"/>
      <c r="G162" s="62"/>
      <c r="H162" s="62"/>
      <c r="I162" s="62"/>
      <c r="J162" s="184"/>
      <c r="K162" s="332">
        <v>41</v>
      </c>
      <c r="L162" s="227" t="s">
        <v>145</v>
      </c>
      <c r="M162" s="243">
        <v>129</v>
      </c>
      <c r="N162" s="227" t="s">
        <v>431</v>
      </c>
      <c r="O162" s="227" t="s">
        <v>80</v>
      </c>
      <c r="P162" s="339" t="s">
        <v>159</v>
      </c>
      <c r="Q162" s="60"/>
      <c r="R162" s="66"/>
      <c r="S162" s="222" t="s">
        <v>376</v>
      </c>
      <c r="T162" s="67" t="s">
        <v>252</v>
      </c>
      <c r="U162" s="145">
        <f t="shared" si="23"/>
        <v>42</v>
      </c>
      <c r="V162" s="122">
        <v>34335</v>
      </c>
      <c r="W162" s="122">
        <v>41274</v>
      </c>
      <c r="X162" s="197" t="s">
        <v>286</v>
      </c>
      <c r="Y162" s="172"/>
      <c r="Z162" s="62"/>
      <c r="AA162" s="65"/>
      <c r="AB162" s="65"/>
      <c r="AC162" s="65"/>
      <c r="AD162" s="65"/>
      <c r="AE162" s="65"/>
      <c r="AF162" s="65"/>
      <c r="AG162" s="61"/>
    </row>
    <row r="163" spans="1:33" s="64" customFormat="1" ht="12.75" hidden="1">
      <c r="A163" s="60"/>
      <c r="B163" s="61"/>
      <c r="C163" s="61"/>
      <c r="D163" s="61"/>
      <c r="E163" s="60"/>
      <c r="F163" s="60"/>
      <c r="G163" s="62"/>
      <c r="H163" s="62"/>
      <c r="I163" s="62"/>
      <c r="J163" s="184"/>
      <c r="K163" s="331">
        <v>42</v>
      </c>
      <c r="L163" s="227" t="s">
        <v>217</v>
      </c>
      <c r="M163" s="243">
        <v>105</v>
      </c>
      <c r="N163" s="227" t="s">
        <v>439</v>
      </c>
      <c r="O163" s="227" t="s">
        <v>98</v>
      </c>
      <c r="P163" s="339" t="s">
        <v>99</v>
      </c>
      <c r="Q163" s="60"/>
      <c r="R163" s="66"/>
      <c r="S163" s="222" t="s">
        <v>376</v>
      </c>
      <c r="T163" s="67" t="s">
        <v>253</v>
      </c>
      <c r="U163" s="145">
        <f t="shared" si="23"/>
        <v>43</v>
      </c>
      <c r="V163" s="122">
        <v>33604</v>
      </c>
      <c r="W163" s="122">
        <v>41274</v>
      </c>
      <c r="X163" s="197" t="s">
        <v>286</v>
      </c>
      <c r="Y163" s="172"/>
      <c r="Z163" s="62"/>
      <c r="AA163" s="62"/>
      <c r="AB163" s="62"/>
      <c r="AC163" s="62"/>
      <c r="AD163" s="62"/>
      <c r="AE163" s="62"/>
      <c r="AF163" s="62"/>
      <c r="AG163" s="61"/>
    </row>
    <row r="164" spans="1:33" s="64" customFormat="1" ht="12.75" hidden="1">
      <c r="A164" s="60"/>
      <c r="B164" s="61"/>
      <c r="C164" s="61"/>
      <c r="D164" s="61"/>
      <c r="E164" s="60"/>
      <c r="F164" s="60"/>
      <c r="G164" s="62"/>
      <c r="H164" s="62"/>
      <c r="I164" s="62"/>
      <c r="J164" s="184"/>
      <c r="K164" s="332">
        <v>43</v>
      </c>
      <c r="L164" s="227" t="s">
        <v>136</v>
      </c>
      <c r="M164" s="243">
        <v>26</v>
      </c>
      <c r="N164" s="227" t="s">
        <v>430</v>
      </c>
      <c r="O164" s="227" t="s">
        <v>113</v>
      </c>
      <c r="P164" s="339" t="s">
        <v>237</v>
      </c>
      <c r="Q164" s="60"/>
      <c r="R164" s="66"/>
      <c r="S164" s="222" t="s">
        <v>376</v>
      </c>
      <c r="T164" s="66" t="s">
        <v>254</v>
      </c>
      <c r="U164" s="145">
        <f t="shared" si="23"/>
        <v>44</v>
      </c>
      <c r="V164" s="122">
        <v>33604</v>
      </c>
      <c r="W164" s="122">
        <v>41274</v>
      </c>
      <c r="X164" s="197" t="s">
        <v>286</v>
      </c>
      <c r="Y164" s="172"/>
      <c r="Z164" s="62"/>
      <c r="AA164" s="62"/>
      <c r="AB164" s="62"/>
      <c r="AC164" s="62"/>
      <c r="AD164" s="62"/>
      <c r="AE164" s="62"/>
      <c r="AF164" s="62"/>
      <c r="AG164" s="61"/>
    </row>
    <row r="165" spans="1:33" s="64" customFormat="1" ht="12.75" hidden="1">
      <c r="A165" s="60"/>
      <c r="B165" s="61"/>
      <c r="C165" s="61"/>
      <c r="D165" s="61"/>
      <c r="E165" s="60"/>
      <c r="F165" s="60"/>
      <c r="G165" s="62"/>
      <c r="H165" s="62"/>
      <c r="I165" s="62"/>
      <c r="J165" s="184"/>
      <c r="K165" s="331">
        <v>44</v>
      </c>
      <c r="L165" s="227" t="s">
        <v>114</v>
      </c>
      <c r="M165" s="243">
        <v>134</v>
      </c>
      <c r="N165" s="227" t="s">
        <v>435</v>
      </c>
      <c r="O165" s="227" t="s">
        <v>115</v>
      </c>
      <c r="P165" s="339" t="s">
        <v>139</v>
      </c>
      <c r="Q165" s="60"/>
      <c r="R165" s="66"/>
      <c r="S165" s="222" t="s">
        <v>376</v>
      </c>
      <c r="T165" s="67" t="s">
        <v>163</v>
      </c>
      <c r="U165" s="145">
        <f t="shared" si="23"/>
        <v>45</v>
      </c>
      <c r="V165" s="122">
        <v>33604</v>
      </c>
      <c r="W165" s="122">
        <v>41274</v>
      </c>
      <c r="X165" s="197" t="s">
        <v>286</v>
      </c>
      <c r="Y165" s="172"/>
      <c r="Z165" s="65"/>
      <c r="AA165" s="62"/>
      <c r="AB165" s="62"/>
      <c r="AC165" s="62"/>
      <c r="AD165" s="62"/>
      <c r="AE165" s="62"/>
      <c r="AF165" s="62"/>
      <c r="AG165" s="61"/>
    </row>
    <row r="166" spans="1:33" s="64" customFormat="1" ht="12.75" hidden="1">
      <c r="A166" s="60"/>
      <c r="B166" s="61"/>
      <c r="C166" s="61"/>
      <c r="D166" s="61"/>
      <c r="E166" s="60"/>
      <c r="F166" s="60"/>
      <c r="G166" s="62"/>
      <c r="H166" s="62"/>
      <c r="I166" s="62"/>
      <c r="J166" s="184"/>
      <c r="K166" s="332">
        <v>45</v>
      </c>
      <c r="L166" s="227" t="s">
        <v>116</v>
      </c>
      <c r="M166" s="243">
        <v>28</v>
      </c>
      <c r="N166" s="227" t="s">
        <v>430</v>
      </c>
      <c r="O166" s="227" t="s">
        <v>117</v>
      </c>
      <c r="P166" s="339" t="s">
        <v>237</v>
      </c>
      <c r="Q166" s="60"/>
      <c r="R166" s="66"/>
      <c r="S166" s="222" t="s">
        <v>376</v>
      </c>
      <c r="T166" s="66" t="s">
        <v>248</v>
      </c>
      <c r="U166" s="145">
        <f t="shared" si="23"/>
        <v>46</v>
      </c>
      <c r="V166" s="122">
        <v>33604</v>
      </c>
      <c r="W166" s="122">
        <v>41274</v>
      </c>
      <c r="X166" s="197" t="s">
        <v>286</v>
      </c>
      <c r="Y166" s="172"/>
      <c r="Z166" s="62"/>
      <c r="AA166" s="62"/>
      <c r="AB166" s="62"/>
      <c r="AC166" s="62"/>
      <c r="AD166" s="62"/>
      <c r="AE166" s="62"/>
      <c r="AF166" s="62"/>
      <c r="AG166" s="61"/>
    </row>
    <row r="167" spans="1:33" s="64" customFormat="1" ht="12.75" hidden="1">
      <c r="A167" s="60"/>
      <c r="B167" s="61"/>
      <c r="C167" s="61"/>
      <c r="D167" s="61"/>
      <c r="E167" s="60"/>
      <c r="F167" s="60"/>
      <c r="G167" s="62"/>
      <c r="H167" s="62"/>
      <c r="I167" s="62"/>
      <c r="J167" s="184"/>
      <c r="K167" s="331">
        <v>46</v>
      </c>
      <c r="L167" s="227" t="s">
        <v>194</v>
      </c>
      <c r="M167" s="243">
        <v>30</v>
      </c>
      <c r="N167" s="227" t="s">
        <v>429</v>
      </c>
      <c r="O167" s="227" t="s">
        <v>94</v>
      </c>
      <c r="P167" s="339" t="s">
        <v>336</v>
      </c>
      <c r="Q167" s="60"/>
      <c r="R167" s="66"/>
      <c r="S167" s="222" t="s">
        <v>377</v>
      </c>
      <c r="T167" s="66" t="s">
        <v>246</v>
      </c>
      <c r="U167" s="145">
        <f t="shared" si="23"/>
        <v>47</v>
      </c>
      <c r="V167" s="122">
        <v>33604</v>
      </c>
      <c r="W167" s="122">
        <v>41274</v>
      </c>
      <c r="X167" s="197" t="s">
        <v>286</v>
      </c>
      <c r="Y167" s="172"/>
      <c r="Z167" s="62"/>
      <c r="AA167" s="62"/>
      <c r="AB167" s="62"/>
      <c r="AC167" s="62"/>
      <c r="AD167" s="62"/>
      <c r="AE167" s="62"/>
      <c r="AF167" s="62"/>
      <c r="AG167" s="61"/>
    </row>
    <row r="168" spans="1:33" s="64" customFormat="1" ht="12.75" hidden="1">
      <c r="A168" s="60"/>
      <c r="B168" s="61"/>
      <c r="C168" s="61"/>
      <c r="D168" s="61"/>
      <c r="E168" s="60"/>
      <c r="F168" s="60"/>
      <c r="G168" s="62"/>
      <c r="H168" s="62"/>
      <c r="I168" s="62"/>
      <c r="J168" s="184"/>
      <c r="K168" s="332">
        <v>47</v>
      </c>
      <c r="L168" s="227" t="s">
        <v>220</v>
      </c>
      <c r="M168" s="243">
        <v>31</v>
      </c>
      <c r="N168" s="227" t="s">
        <v>434</v>
      </c>
      <c r="O168" s="227" t="s">
        <v>118</v>
      </c>
      <c r="P168" s="339" t="s">
        <v>84</v>
      </c>
      <c r="Q168" s="60"/>
      <c r="R168" s="66"/>
      <c r="S168" s="222" t="s">
        <v>377</v>
      </c>
      <c r="T168" s="66" t="s">
        <v>260</v>
      </c>
      <c r="U168" s="145">
        <f t="shared" si="23"/>
        <v>48</v>
      </c>
      <c r="V168" s="122">
        <v>33604</v>
      </c>
      <c r="W168" s="122">
        <v>41274</v>
      </c>
      <c r="X168" s="197" t="s">
        <v>286</v>
      </c>
      <c r="Y168" s="172"/>
      <c r="Z168" s="62"/>
      <c r="AA168" s="62"/>
      <c r="AB168" s="62"/>
      <c r="AC168" s="62"/>
      <c r="AD168" s="62"/>
      <c r="AE168" s="62"/>
      <c r="AF168" s="62"/>
      <c r="AG168" s="61"/>
    </row>
    <row r="169" spans="1:33" s="64" customFormat="1" ht="12.75" hidden="1">
      <c r="A169" s="60"/>
      <c r="B169" s="61"/>
      <c r="C169" s="61"/>
      <c r="D169" s="61"/>
      <c r="E169" s="60"/>
      <c r="F169" s="60"/>
      <c r="G169" s="62"/>
      <c r="H169" s="62"/>
      <c r="I169" s="62"/>
      <c r="J169" s="184"/>
      <c r="K169" s="331">
        <v>48</v>
      </c>
      <c r="L169" s="227" t="s">
        <v>58</v>
      </c>
      <c r="M169" s="243">
        <v>136</v>
      </c>
      <c r="N169" s="227" t="s">
        <v>431</v>
      </c>
      <c r="O169" s="227" t="s">
        <v>80</v>
      </c>
      <c r="P169" s="339" t="s">
        <v>159</v>
      </c>
      <c r="Q169" s="60"/>
      <c r="R169" s="66"/>
      <c r="S169" s="237" t="s">
        <v>377</v>
      </c>
      <c r="T169" s="66" t="s">
        <v>129</v>
      </c>
      <c r="U169" s="145">
        <f t="shared" si="23"/>
        <v>49</v>
      </c>
      <c r="V169" s="122">
        <v>33604</v>
      </c>
      <c r="W169" s="122">
        <v>41274</v>
      </c>
      <c r="X169" s="197" t="s">
        <v>286</v>
      </c>
      <c r="Y169" s="172"/>
      <c r="Z169" s="62"/>
      <c r="AA169" s="62"/>
      <c r="AB169" s="62"/>
      <c r="AC169" s="62"/>
      <c r="AD169" s="62"/>
      <c r="AE169" s="62"/>
      <c r="AF169" s="62"/>
      <c r="AG169" s="61"/>
    </row>
    <row r="170" spans="1:33" s="64" customFormat="1" ht="12.75" hidden="1">
      <c r="A170" s="60"/>
      <c r="B170" s="61"/>
      <c r="C170" s="61"/>
      <c r="D170" s="61"/>
      <c r="E170" s="60"/>
      <c r="F170" s="60"/>
      <c r="G170" s="62"/>
      <c r="H170" s="62"/>
      <c r="I170" s="62"/>
      <c r="J170" s="184"/>
      <c r="K170" s="332">
        <v>49</v>
      </c>
      <c r="L170" s="227" t="s">
        <v>221</v>
      </c>
      <c r="M170" s="243">
        <v>75</v>
      </c>
      <c r="N170" s="227" t="s">
        <v>434</v>
      </c>
      <c r="O170" s="227" t="s">
        <v>107</v>
      </c>
      <c r="P170" s="339" t="s">
        <v>84</v>
      </c>
      <c r="Q170" s="60"/>
      <c r="R170" s="66"/>
      <c r="S170" s="237" t="s">
        <v>377</v>
      </c>
      <c r="T170" s="66" t="s">
        <v>378</v>
      </c>
      <c r="U170" s="145">
        <f t="shared" si="23"/>
        <v>50</v>
      </c>
      <c r="V170" s="122">
        <v>34335</v>
      </c>
      <c r="W170" s="122">
        <v>41274</v>
      </c>
      <c r="X170" s="197" t="s">
        <v>286</v>
      </c>
      <c r="Y170" s="172"/>
      <c r="Z170" s="62"/>
      <c r="AA170" s="62"/>
      <c r="AB170" s="62"/>
      <c r="AC170" s="62"/>
      <c r="AD170" s="62"/>
      <c r="AE170" s="62"/>
      <c r="AF170" s="62"/>
      <c r="AG170" s="61"/>
    </row>
    <row r="171" spans="1:33" s="64" customFormat="1" ht="12" customHeight="1" hidden="1">
      <c r="A171" s="60"/>
      <c r="B171" s="61"/>
      <c r="C171" s="61"/>
      <c r="D171" s="61"/>
      <c r="E171" s="60"/>
      <c r="F171" s="60"/>
      <c r="G171" s="62"/>
      <c r="H171" s="62"/>
      <c r="I171" s="62"/>
      <c r="J171" s="184"/>
      <c r="K171" s="331">
        <v>50</v>
      </c>
      <c r="L171" s="227" t="s">
        <v>223</v>
      </c>
      <c r="M171" s="243">
        <v>86</v>
      </c>
      <c r="N171" s="227" t="s">
        <v>158</v>
      </c>
      <c r="O171" s="227" t="s">
        <v>120</v>
      </c>
      <c r="P171" s="339" t="s">
        <v>158</v>
      </c>
      <c r="Q171" s="60"/>
      <c r="R171" s="66"/>
      <c r="S171" s="237" t="s">
        <v>377</v>
      </c>
      <c r="T171" s="66" t="s">
        <v>306</v>
      </c>
      <c r="U171" s="145">
        <f t="shared" si="23"/>
        <v>51</v>
      </c>
      <c r="V171" s="122">
        <v>33604</v>
      </c>
      <c r="W171" s="122">
        <v>41274</v>
      </c>
      <c r="X171" s="122" t="s">
        <v>286</v>
      </c>
      <c r="Y171" s="172"/>
      <c r="Z171" s="62"/>
      <c r="AA171" s="62"/>
      <c r="AB171" s="62"/>
      <c r="AC171" s="62"/>
      <c r="AD171" s="62"/>
      <c r="AE171" s="62"/>
      <c r="AF171" s="62"/>
      <c r="AG171" s="61"/>
    </row>
    <row r="172" spans="1:33" s="64" customFormat="1" ht="12" customHeight="1" hidden="1">
      <c r="A172" s="60"/>
      <c r="B172" s="99"/>
      <c r="C172" s="61"/>
      <c r="D172" s="61"/>
      <c r="E172" s="60"/>
      <c r="F172" s="60"/>
      <c r="G172" s="62"/>
      <c r="H172" s="62"/>
      <c r="I172" s="62"/>
      <c r="J172" s="184"/>
      <c r="K172" s="332">
        <v>51</v>
      </c>
      <c r="L172" s="227" t="s">
        <v>181</v>
      </c>
      <c r="M172" s="243">
        <v>33</v>
      </c>
      <c r="N172" s="227" t="s">
        <v>432</v>
      </c>
      <c r="O172" s="227" t="s">
        <v>85</v>
      </c>
      <c r="P172" s="339" t="s">
        <v>161</v>
      </c>
      <c r="Q172" s="60"/>
      <c r="R172" s="66"/>
      <c r="S172" s="237" t="s">
        <v>377</v>
      </c>
      <c r="T172" s="66" t="s">
        <v>261</v>
      </c>
      <c r="U172" s="145">
        <f t="shared" si="23"/>
        <v>52</v>
      </c>
      <c r="V172" s="122">
        <v>33604</v>
      </c>
      <c r="W172" s="122">
        <v>41274</v>
      </c>
      <c r="X172" s="122" t="s">
        <v>286</v>
      </c>
      <c r="Y172" s="172"/>
      <c r="Z172" s="62"/>
      <c r="AA172" s="62"/>
      <c r="AB172" s="62"/>
      <c r="AC172" s="62"/>
      <c r="AD172" s="62"/>
      <c r="AE172" s="62"/>
      <c r="AF172" s="62"/>
      <c r="AG172" s="61"/>
    </row>
    <row r="173" spans="1:33" s="64" customFormat="1" ht="12" customHeight="1" hidden="1">
      <c r="A173" s="60"/>
      <c r="B173" s="99"/>
      <c r="C173" s="100"/>
      <c r="D173" s="181"/>
      <c r="E173" s="60"/>
      <c r="F173" s="60"/>
      <c r="G173" s="62"/>
      <c r="H173" s="62"/>
      <c r="I173" s="62"/>
      <c r="J173" s="184"/>
      <c r="K173" s="331">
        <v>52</v>
      </c>
      <c r="L173" s="227" t="s">
        <v>345</v>
      </c>
      <c r="M173" s="243">
        <v>82</v>
      </c>
      <c r="N173" s="346" t="s">
        <v>434</v>
      </c>
      <c r="O173" s="227" t="s">
        <v>83</v>
      </c>
      <c r="P173" s="339" t="s">
        <v>84</v>
      </c>
      <c r="Q173" s="60"/>
      <c r="R173" s="66"/>
      <c r="S173" s="222" t="s">
        <v>377</v>
      </c>
      <c r="T173" s="66" t="s">
        <v>174</v>
      </c>
      <c r="U173" s="145">
        <f t="shared" si="23"/>
        <v>53</v>
      </c>
      <c r="V173" s="122">
        <v>33604</v>
      </c>
      <c r="W173" s="122">
        <v>41274</v>
      </c>
      <c r="X173" s="196" t="s">
        <v>293</v>
      </c>
      <c r="Y173" s="172"/>
      <c r="Z173" s="62"/>
      <c r="AA173" s="62"/>
      <c r="AB173" s="62"/>
      <c r="AC173" s="62"/>
      <c r="AD173" s="62"/>
      <c r="AE173" s="62"/>
      <c r="AF173" s="62"/>
      <c r="AG173" s="61"/>
    </row>
    <row r="174" spans="1:33" s="64" customFormat="1" ht="12" customHeight="1" hidden="1">
      <c r="A174" s="60"/>
      <c r="B174" s="99"/>
      <c r="C174" s="99"/>
      <c r="D174" s="61"/>
      <c r="E174" s="60"/>
      <c r="F174" s="60"/>
      <c r="G174" s="62"/>
      <c r="H174" s="62"/>
      <c r="I174" s="62"/>
      <c r="J174" s="184"/>
      <c r="K174" s="332">
        <v>53</v>
      </c>
      <c r="L174" s="227" t="s">
        <v>57</v>
      </c>
      <c r="M174" s="243">
        <v>135</v>
      </c>
      <c r="N174" s="227" t="s">
        <v>435</v>
      </c>
      <c r="O174" s="227" t="s">
        <v>115</v>
      </c>
      <c r="P174" s="339" t="s">
        <v>139</v>
      </c>
      <c r="Q174" s="60"/>
      <c r="R174" s="66"/>
      <c r="S174" s="222" t="s">
        <v>377</v>
      </c>
      <c r="T174" s="66" t="s">
        <v>379</v>
      </c>
      <c r="U174" s="145">
        <f t="shared" si="23"/>
        <v>54</v>
      </c>
      <c r="V174" s="122">
        <v>34335</v>
      </c>
      <c r="W174" s="122">
        <v>41274</v>
      </c>
      <c r="X174" s="226" t="s">
        <v>293</v>
      </c>
      <c r="Y174" s="172"/>
      <c r="Z174" s="62"/>
      <c r="AA174" s="62"/>
      <c r="AB174" s="62"/>
      <c r="AC174" s="62"/>
      <c r="AD174" s="62"/>
      <c r="AE174" s="62"/>
      <c r="AF174" s="62"/>
      <c r="AG174" s="61"/>
    </row>
    <row r="175" spans="1:33" s="64" customFormat="1" ht="12" customHeight="1" hidden="1">
      <c r="A175" s="60"/>
      <c r="B175" s="99"/>
      <c r="C175" s="99"/>
      <c r="D175" s="61"/>
      <c r="E175" s="60"/>
      <c r="F175" s="60"/>
      <c r="G175" s="62"/>
      <c r="H175" s="62"/>
      <c r="I175" s="62"/>
      <c r="J175" s="184"/>
      <c r="K175" s="331">
        <v>54</v>
      </c>
      <c r="L175" s="227" t="s">
        <v>68</v>
      </c>
      <c r="M175" s="243">
        <v>153</v>
      </c>
      <c r="N175" s="227" t="s">
        <v>431</v>
      </c>
      <c r="O175" s="227" t="s">
        <v>80</v>
      </c>
      <c r="P175" s="339" t="s">
        <v>159</v>
      </c>
      <c r="Q175" s="60"/>
      <c r="R175" s="66"/>
      <c r="S175" s="268" t="s">
        <v>137</v>
      </c>
      <c r="T175" s="267" t="s">
        <v>359</v>
      </c>
      <c r="U175" s="269">
        <f t="shared" si="23"/>
        <v>55</v>
      </c>
      <c r="V175" s="270">
        <v>1</v>
      </c>
      <c r="W175" s="195">
        <v>41274</v>
      </c>
      <c r="X175" s="196" t="s">
        <v>293</v>
      </c>
      <c r="Y175" s="172"/>
      <c r="Z175" s="62"/>
      <c r="AA175" s="62"/>
      <c r="AB175" s="62"/>
      <c r="AC175" s="62"/>
      <c r="AD175" s="62"/>
      <c r="AE175" s="62"/>
      <c r="AF175" s="62"/>
      <c r="AG175" s="61"/>
    </row>
    <row r="176" spans="1:33" s="64" customFormat="1" ht="12" customHeight="1" hidden="1">
      <c r="A176" s="60"/>
      <c r="B176" s="99"/>
      <c r="C176" s="99"/>
      <c r="D176" s="61"/>
      <c r="E176" s="60"/>
      <c r="F176" s="60"/>
      <c r="G176" s="62"/>
      <c r="H176" s="62"/>
      <c r="I176" s="62"/>
      <c r="J176" s="184"/>
      <c r="K176" s="332">
        <v>55</v>
      </c>
      <c r="L176" s="227" t="s">
        <v>170</v>
      </c>
      <c r="M176" s="243">
        <v>36</v>
      </c>
      <c r="N176" s="227" t="s">
        <v>433</v>
      </c>
      <c r="O176" s="227" t="s">
        <v>101</v>
      </c>
      <c r="P176" s="339" t="s">
        <v>228</v>
      </c>
      <c r="Q176" s="60"/>
      <c r="R176" s="66"/>
      <c r="S176" s="241" t="s">
        <v>225</v>
      </c>
      <c r="T176" s="239" t="s">
        <v>360</v>
      </c>
      <c r="U176" s="145">
        <f t="shared" si="23"/>
        <v>56</v>
      </c>
      <c r="V176" s="198">
        <v>1</v>
      </c>
      <c r="W176" s="198">
        <v>41274</v>
      </c>
      <c r="X176" s="196" t="s">
        <v>293</v>
      </c>
      <c r="Y176" s="172"/>
      <c r="Z176" s="62"/>
      <c r="AA176" s="62"/>
      <c r="AB176" s="62"/>
      <c r="AC176" s="62"/>
      <c r="AD176" s="62"/>
      <c r="AE176" s="62"/>
      <c r="AF176" s="62"/>
      <c r="AG176" s="61"/>
    </row>
    <row r="177" spans="1:33" s="64" customFormat="1" ht="12" customHeight="1" hidden="1">
      <c r="A177" s="60"/>
      <c r="B177" s="99"/>
      <c r="C177" s="99"/>
      <c r="D177" s="61"/>
      <c r="E177" s="60"/>
      <c r="F177" s="60"/>
      <c r="G177" s="62"/>
      <c r="H177" s="62"/>
      <c r="I177" s="62"/>
      <c r="J177" s="184"/>
      <c r="K177" s="331">
        <v>56</v>
      </c>
      <c r="L177" s="227" t="s">
        <v>121</v>
      </c>
      <c r="M177" s="243">
        <v>37</v>
      </c>
      <c r="N177" s="227" t="s">
        <v>298</v>
      </c>
      <c r="O177" s="227" t="s">
        <v>122</v>
      </c>
      <c r="P177" s="339" t="s">
        <v>156</v>
      </c>
      <c r="Q177" s="60"/>
      <c r="R177" s="66"/>
      <c r="S177" s="220" t="s">
        <v>281</v>
      </c>
      <c r="T177" s="260" t="s">
        <v>322</v>
      </c>
      <c r="U177" s="221">
        <f t="shared" si="23"/>
        <v>57</v>
      </c>
      <c r="V177" s="195">
        <v>1</v>
      </c>
      <c r="W177" s="195">
        <v>41274</v>
      </c>
      <c r="X177" s="226" t="s">
        <v>293</v>
      </c>
      <c r="Y177" s="172"/>
      <c r="Z177" s="62"/>
      <c r="AA177" s="62"/>
      <c r="AB177" s="62"/>
      <c r="AC177" s="62"/>
      <c r="AD177" s="62"/>
      <c r="AE177" s="62"/>
      <c r="AF177" s="62"/>
      <c r="AG177" s="61"/>
    </row>
    <row r="178" spans="1:33" s="64" customFormat="1" ht="12" customHeight="1" hidden="1">
      <c r="A178" s="60"/>
      <c r="B178" s="99"/>
      <c r="C178" s="99"/>
      <c r="D178" s="61"/>
      <c r="E178" s="60"/>
      <c r="F178" s="60"/>
      <c r="G178" s="62"/>
      <c r="H178" s="62"/>
      <c r="I178" s="62"/>
      <c r="J178" s="184"/>
      <c r="K178" s="332">
        <v>57</v>
      </c>
      <c r="L178" s="227" t="s">
        <v>160</v>
      </c>
      <c r="M178" s="243">
        <v>88</v>
      </c>
      <c r="N178" s="227" t="s">
        <v>430</v>
      </c>
      <c r="O178" s="227" t="s">
        <v>89</v>
      </c>
      <c r="P178" s="339" t="s">
        <v>237</v>
      </c>
      <c r="Q178" s="60"/>
      <c r="R178" s="66"/>
      <c r="S178" s="220" t="s">
        <v>282</v>
      </c>
      <c r="T178" s="260" t="s">
        <v>322</v>
      </c>
      <c r="U178" s="221">
        <f t="shared" si="23"/>
        <v>58</v>
      </c>
      <c r="V178" s="195">
        <v>1</v>
      </c>
      <c r="W178" s="195">
        <v>41274</v>
      </c>
      <c r="X178" s="196" t="s">
        <v>293</v>
      </c>
      <c r="Y178" s="172"/>
      <c r="Z178" s="62"/>
      <c r="AA178" s="62"/>
      <c r="AB178" s="62"/>
      <c r="AC178" s="62"/>
      <c r="AD178" s="62"/>
      <c r="AE178" s="62"/>
      <c r="AF178" s="62"/>
      <c r="AG178" s="61"/>
    </row>
    <row r="179" spans="1:33" s="64" customFormat="1" ht="12" customHeight="1" hidden="1">
      <c r="A179" s="60"/>
      <c r="B179" s="99"/>
      <c r="C179" s="99"/>
      <c r="D179" s="61"/>
      <c r="E179" s="60"/>
      <c r="F179" s="60"/>
      <c r="G179" s="62"/>
      <c r="H179" s="62"/>
      <c r="I179" s="62"/>
      <c r="J179" s="184"/>
      <c r="K179" s="331">
        <v>58</v>
      </c>
      <c r="L179" s="227" t="s">
        <v>200</v>
      </c>
      <c r="M179" s="243">
        <v>38</v>
      </c>
      <c r="N179" s="227" t="s">
        <v>298</v>
      </c>
      <c r="O179" s="227" t="s">
        <v>93</v>
      </c>
      <c r="P179" s="339" t="s">
        <v>156</v>
      </c>
      <c r="Q179" s="60"/>
      <c r="R179" s="66"/>
      <c r="S179" s="220" t="s">
        <v>283</v>
      </c>
      <c r="T179" s="260" t="s">
        <v>322</v>
      </c>
      <c r="U179" s="221">
        <f t="shared" si="23"/>
        <v>59</v>
      </c>
      <c r="V179" s="195">
        <v>1</v>
      </c>
      <c r="W179" s="198">
        <v>41274</v>
      </c>
      <c r="X179" s="226" t="s">
        <v>293</v>
      </c>
      <c r="Y179" s="172"/>
      <c r="Z179" s="62"/>
      <c r="AA179" s="62"/>
      <c r="AB179" s="62"/>
      <c r="AC179" s="62"/>
      <c r="AD179" s="62"/>
      <c r="AE179" s="62"/>
      <c r="AF179" s="62"/>
      <c r="AG179" s="61"/>
    </row>
    <row r="180" spans="1:33" s="64" customFormat="1" ht="12" customHeight="1" hidden="1">
      <c r="A180" s="60"/>
      <c r="B180" s="99"/>
      <c r="C180" s="99"/>
      <c r="D180" s="61"/>
      <c r="E180" s="60"/>
      <c r="F180" s="60"/>
      <c r="G180" s="62"/>
      <c r="H180" s="62"/>
      <c r="I180" s="62"/>
      <c r="J180" s="184"/>
      <c r="K180" s="332">
        <v>59</v>
      </c>
      <c r="L180" s="227" t="s">
        <v>203</v>
      </c>
      <c r="M180" s="243">
        <v>115</v>
      </c>
      <c r="N180" s="227" t="s">
        <v>298</v>
      </c>
      <c r="O180" s="227" t="s">
        <v>93</v>
      </c>
      <c r="P180" s="339" t="s">
        <v>156</v>
      </c>
      <c r="Q180" s="60"/>
      <c r="R180" s="66"/>
      <c r="S180" s="220" t="s">
        <v>232</v>
      </c>
      <c r="T180" s="260" t="s">
        <v>231</v>
      </c>
      <c r="U180" s="221">
        <f t="shared" si="23"/>
        <v>60</v>
      </c>
      <c r="V180" s="195">
        <v>1</v>
      </c>
      <c r="W180" s="195">
        <v>41274</v>
      </c>
      <c r="X180" s="226" t="s">
        <v>293</v>
      </c>
      <c r="Y180" s="172"/>
      <c r="Z180" s="62"/>
      <c r="AA180" s="62"/>
      <c r="AB180" s="62"/>
      <c r="AC180" s="62"/>
      <c r="AD180" s="62"/>
      <c r="AE180" s="62"/>
      <c r="AF180" s="62"/>
      <c r="AG180" s="61"/>
    </row>
    <row r="181" spans="1:33" s="64" customFormat="1" ht="12" customHeight="1" hidden="1">
      <c r="A181" s="60"/>
      <c r="B181" s="99"/>
      <c r="C181" s="99"/>
      <c r="D181" s="61"/>
      <c r="E181" s="60"/>
      <c r="F181" s="60"/>
      <c r="G181" s="62"/>
      <c r="H181" s="62"/>
      <c r="I181" s="62"/>
      <c r="J181" s="184"/>
      <c r="K181" s="331">
        <v>60</v>
      </c>
      <c r="L181" s="227" t="s">
        <v>208</v>
      </c>
      <c r="M181" s="243">
        <v>39</v>
      </c>
      <c r="N181" s="227" t="s">
        <v>431</v>
      </c>
      <c r="O181" s="227" t="s">
        <v>80</v>
      </c>
      <c r="P181" s="339" t="s">
        <v>159</v>
      </c>
      <c r="Q181" s="60"/>
      <c r="R181" s="66"/>
      <c r="S181" s="220" t="s">
        <v>233</v>
      </c>
      <c r="T181" s="260" t="s">
        <v>231</v>
      </c>
      <c r="U181" s="221">
        <f t="shared" si="23"/>
        <v>61</v>
      </c>
      <c r="V181" s="195">
        <v>1</v>
      </c>
      <c r="W181" s="198">
        <v>41274</v>
      </c>
      <c r="X181" s="226" t="s">
        <v>293</v>
      </c>
      <c r="Y181" s="172"/>
      <c r="Z181" s="62"/>
      <c r="AA181" s="62"/>
      <c r="AB181" s="62"/>
      <c r="AC181" s="62"/>
      <c r="AD181" s="62"/>
      <c r="AE181" s="62"/>
      <c r="AF181" s="62"/>
      <c r="AG181" s="61"/>
    </row>
    <row r="182" spans="1:33" s="64" customFormat="1" ht="12" customHeight="1" hidden="1">
      <c r="A182" s="60"/>
      <c r="B182" s="99"/>
      <c r="C182" s="99"/>
      <c r="D182" s="61"/>
      <c r="E182" s="60"/>
      <c r="F182" s="60"/>
      <c r="G182" s="62"/>
      <c r="H182" s="62"/>
      <c r="I182" s="62"/>
      <c r="J182" s="184"/>
      <c r="K182" s="332">
        <v>61</v>
      </c>
      <c r="L182" s="227" t="s">
        <v>49</v>
      </c>
      <c r="M182" s="243">
        <v>40</v>
      </c>
      <c r="N182" s="227" t="s">
        <v>435</v>
      </c>
      <c r="O182" s="227" t="s">
        <v>123</v>
      </c>
      <c r="P182" s="339" t="s">
        <v>139</v>
      </c>
      <c r="Q182" s="60"/>
      <c r="R182" s="66"/>
      <c r="S182" s="262" t="s">
        <v>234</v>
      </c>
      <c r="T182" s="260" t="s">
        <v>231</v>
      </c>
      <c r="U182" s="221">
        <f t="shared" si="23"/>
        <v>62</v>
      </c>
      <c r="V182" s="195">
        <v>1</v>
      </c>
      <c r="W182" s="198">
        <v>41274</v>
      </c>
      <c r="X182" s="196" t="s">
        <v>293</v>
      </c>
      <c r="Y182" s="172"/>
      <c r="Z182" s="62"/>
      <c r="AA182" s="62"/>
      <c r="AB182" s="62"/>
      <c r="AC182" s="62"/>
      <c r="AD182" s="62"/>
      <c r="AE182" s="62"/>
      <c r="AF182" s="62"/>
      <c r="AG182" s="61"/>
    </row>
    <row r="183" spans="1:33" s="64" customFormat="1" ht="12" customHeight="1" hidden="1">
      <c r="A183" s="60"/>
      <c r="B183" s="99"/>
      <c r="C183" s="99"/>
      <c r="D183" s="61"/>
      <c r="E183" s="60"/>
      <c r="F183" s="60"/>
      <c r="G183" s="62"/>
      <c r="H183" s="62"/>
      <c r="I183" s="62"/>
      <c r="J183" s="184"/>
      <c r="K183" s="331">
        <v>62</v>
      </c>
      <c r="L183" s="227" t="s">
        <v>403</v>
      </c>
      <c r="M183" s="243">
        <v>90</v>
      </c>
      <c r="N183" s="227" t="s">
        <v>433</v>
      </c>
      <c r="O183" s="227" t="s">
        <v>87</v>
      </c>
      <c r="P183" s="339" t="s">
        <v>228</v>
      </c>
      <c r="Q183" s="60"/>
      <c r="R183" s="66"/>
      <c r="S183" s="262" t="s">
        <v>235</v>
      </c>
      <c r="T183" s="260" t="s">
        <v>231</v>
      </c>
      <c r="U183" s="221">
        <f t="shared" si="23"/>
        <v>63</v>
      </c>
      <c r="V183" s="195">
        <v>1</v>
      </c>
      <c r="W183" s="198">
        <v>41274</v>
      </c>
      <c r="X183" s="226" t="s">
        <v>293</v>
      </c>
      <c r="Y183" s="172"/>
      <c r="Z183" s="62"/>
      <c r="AA183" s="62"/>
      <c r="AB183" s="62"/>
      <c r="AC183" s="62"/>
      <c r="AD183" s="62"/>
      <c r="AE183" s="62"/>
      <c r="AF183" s="62"/>
      <c r="AG183" s="61"/>
    </row>
    <row r="184" spans="1:33" s="64" customFormat="1" ht="12" customHeight="1" hidden="1">
      <c r="A184" s="60"/>
      <c r="B184" s="99"/>
      <c r="C184" s="61"/>
      <c r="D184" s="61"/>
      <c r="E184" s="60"/>
      <c r="F184" s="60"/>
      <c r="G184" s="62"/>
      <c r="H184" s="62"/>
      <c r="I184" s="62"/>
      <c r="J184" s="184"/>
      <c r="K184" s="332">
        <v>63</v>
      </c>
      <c r="L184" s="227" t="s">
        <v>17</v>
      </c>
      <c r="M184" s="243">
        <v>139</v>
      </c>
      <c r="N184" s="227" t="s">
        <v>298</v>
      </c>
      <c r="O184" s="227" t="s">
        <v>95</v>
      </c>
      <c r="P184" s="339" t="s">
        <v>156</v>
      </c>
      <c r="Q184" s="60"/>
      <c r="R184" s="66"/>
      <c r="S184" s="262" t="s">
        <v>234</v>
      </c>
      <c r="T184" s="260" t="s">
        <v>231</v>
      </c>
      <c r="U184" s="221">
        <f t="shared" si="23"/>
        <v>64</v>
      </c>
      <c r="V184" s="263">
        <v>1</v>
      </c>
      <c r="W184" s="195">
        <v>41274</v>
      </c>
      <c r="X184" s="69"/>
      <c r="Y184" s="172"/>
      <c r="Z184" s="62"/>
      <c r="AA184" s="62"/>
      <c r="AB184" s="62"/>
      <c r="AC184" s="62"/>
      <c r="AD184" s="62"/>
      <c r="AE184" s="62"/>
      <c r="AF184" s="62"/>
      <c r="AG184" s="61"/>
    </row>
    <row r="185" spans="1:33" s="64" customFormat="1" ht="12" customHeight="1" hidden="1">
      <c r="A185" s="60"/>
      <c r="B185" s="99"/>
      <c r="C185" s="61"/>
      <c r="D185" s="61"/>
      <c r="E185" s="60"/>
      <c r="F185" s="60"/>
      <c r="G185" s="62"/>
      <c r="H185" s="62"/>
      <c r="I185" s="62"/>
      <c r="J185" s="184"/>
      <c r="K185" s="331">
        <v>64</v>
      </c>
      <c r="L185" s="227" t="s">
        <v>214</v>
      </c>
      <c r="M185" s="243">
        <v>41</v>
      </c>
      <c r="N185" s="227" t="s">
        <v>428</v>
      </c>
      <c r="O185" s="227" t="s">
        <v>18</v>
      </c>
      <c r="P185" s="339" t="s">
        <v>238</v>
      </c>
      <c r="Q185" s="60"/>
      <c r="R185" s="66"/>
      <c r="S185" s="262" t="s">
        <v>235</v>
      </c>
      <c r="T185" s="271" t="s">
        <v>231</v>
      </c>
      <c r="U185" s="272">
        <f t="shared" si="23"/>
        <v>65</v>
      </c>
      <c r="V185" s="263">
        <v>1</v>
      </c>
      <c r="W185" s="198">
        <v>41274</v>
      </c>
      <c r="X185" s="69"/>
      <c r="Y185" s="172"/>
      <c r="Z185" s="62"/>
      <c r="AA185" s="62"/>
      <c r="AB185" s="62"/>
      <c r="AC185" s="62"/>
      <c r="AD185" s="62"/>
      <c r="AE185" s="62"/>
      <c r="AF185" s="62"/>
      <c r="AG185" s="61"/>
    </row>
    <row r="186" spans="1:33" s="64" customFormat="1" ht="12" customHeight="1" hidden="1">
      <c r="A186" s="60"/>
      <c r="B186" s="99"/>
      <c r="C186" s="61"/>
      <c r="D186" s="61"/>
      <c r="E186" s="60"/>
      <c r="F186" s="60"/>
      <c r="G186" s="62"/>
      <c r="H186" s="62"/>
      <c r="I186" s="62"/>
      <c r="J186" s="184"/>
      <c r="K186" s="332">
        <v>65</v>
      </c>
      <c r="L186" s="227" t="s">
        <v>143</v>
      </c>
      <c r="M186" s="243">
        <v>114</v>
      </c>
      <c r="N186" s="227" t="s">
        <v>436</v>
      </c>
      <c r="O186" s="227" t="s">
        <v>19</v>
      </c>
      <c r="P186" s="339" t="s">
        <v>299</v>
      </c>
      <c r="Q186" s="60"/>
      <c r="R186" s="66"/>
      <c r="S186" s="60"/>
      <c r="T186" s="60"/>
      <c r="U186" s="62"/>
      <c r="V186" s="70"/>
      <c r="W186" s="69"/>
      <c r="X186" s="69"/>
      <c r="Y186" s="172"/>
      <c r="Z186" s="62"/>
      <c r="AA186" s="62"/>
      <c r="AB186" s="62"/>
      <c r="AC186" s="62"/>
      <c r="AD186" s="62"/>
      <c r="AE186" s="62"/>
      <c r="AF186" s="62"/>
      <c r="AG186" s="61"/>
    </row>
    <row r="187" spans="1:33" s="64" customFormat="1" ht="12" customHeight="1" hidden="1">
      <c r="A187" s="60"/>
      <c r="B187" s="99"/>
      <c r="C187" s="61"/>
      <c r="D187" s="61"/>
      <c r="E187" s="60"/>
      <c r="F187" s="60"/>
      <c r="G187" s="62"/>
      <c r="H187" s="62"/>
      <c r="I187" s="62"/>
      <c r="J187" s="184"/>
      <c r="K187" s="331">
        <v>66</v>
      </c>
      <c r="L187" s="227" t="s">
        <v>301</v>
      </c>
      <c r="M187" s="243">
        <v>42</v>
      </c>
      <c r="N187" s="227" t="s">
        <v>431</v>
      </c>
      <c r="O187" s="227" t="s">
        <v>80</v>
      </c>
      <c r="P187" s="339" t="s">
        <v>159</v>
      </c>
      <c r="Q187" s="60"/>
      <c r="R187" s="66"/>
      <c r="S187" s="220" t="s">
        <v>372</v>
      </c>
      <c r="T187" s="246">
        <v>0</v>
      </c>
      <c r="U187" s="247">
        <v>1</v>
      </c>
      <c r="V187" s="69"/>
      <c r="W187" s="70"/>
      <c r="X187" s="69"/>
      <c r="Y187" s="172"/>
      <c r="Z187" s="62"/>
      <c r="AA187" s="71"/>
      <c r="AB187" s="71"/>
      <c r="AC187" s="71"/>
      <c r="AD187" s="71"/>
      <c r="AE187" s="71"/>
      <c r="AF187" s="71"/>
      <c r="AG187" s="61"/>
    </row>
    <row r="188" spans="1:33" s="64" customFormat="1" ht="12" customHeight="1" hidden="1">
      <c r="A188" s="60"/>
      <c r="B188" s="99"/>
      <c r="C188" s="61"/>
      <c r="D188" s="61"/>
      <c r="E188" s="60"/>
      <c r="F188" s="60"/>
      <c r="G188" s="62"/>
      <c r="H188" s="62"/>
      <c r="I188" s="62"/>
      <c r="J188" s="184"/>
      <c r="K188" s="332">
        <v>67</v>
      </c>
      <c r="L188" s="227" t="s">
        <v>340</v>
      </c>
      <c r="M188" s="243">
        <v>112</v>
      </c>
      <c r="N188" s="227" t="s">
        <v>134</v>
      </c>
      <c r="O188" s="227" t="s">
        <v>20</v>
      </c>
      <c r="P188" s="339" t="s">
        <v>134</v>
      </c>
      <c r="Q188" s="60"/>
      <c r="R188" s="66"/>
      <c r="S188" s="222" t="s">
        <v>373</v>
      </c>
      <c r="T188" s="95">
        <v>2</v>
      </c>
      <c r="U188" s="248">
        <v>3</v>
      </c>
      <c r="V188" s="69"/>
      <c r="W188" s="69"/>
      <c r="X188" s="69"/>
      <c r="Y188" s="172"/>
      <c r="Z188" s="62"/>
      <c r="AA188" s="62"/>
      <c r="AB188" s="62"/>
      <c r="AC188" s="62"/>
      <c r="AD188" s="62"/>
      <c r="AE188" s="62"/>
      <c r="AF188" s="62"/>
      <c r="AG188" s="61"/>
    </row>
    <row r="189" spans="1:33" s="64" customFormat="1" ht="12" customHeight="1" hidden="1">
      <c r="A189" s="60"/>
      <c r="B189" s="99"/>
      <c r="C189" s="61"/>
      <c r="D189" s="61"/>
      <c r="E189" s="60"/>
      <c r="F189" s="60"/>
      <c r="G189" s="62"/>
      <c r="H189" s="62"/>
      <c r="I189" s="62"/>
      <c r="J189" s="184"/>
      <c r="K189" s="331">
        <v>68</v>
      </c>
      <c r="L189" s="58" t="s">
        <v>404</v>
      </c>
      <c r="M189" s="58">
        <v>180</v>
      </c>
      <c r="N189" s="227" t="s">
        <v>429</v>
      </c>
      <c r="O189" s="58" t="s">
        <v>82</v>
      </c>
      <c r="P189" s="339" t="s">
        <v>336</v>
      </c>
      <c r="Q189" s="60"/>
      <c r="R189" s="66"/>
      <c r="S189" s="237" t="s">
        <v>374</v>
      </c>
      <c r="T189" s="95">
        <v>4</v>
      </c>
      <c r="U189" s="248">
        <v>21</v>
      </c>
      <c r="V189" s="69"/>
      <c r="W189" s="69"/>
      <c r="X189" s="69"/>
      <c r="Y189" s="172"/>
      <c r="Z189" s="62"/>
      <c r="AA189" s="62"/>
      <c r="AB189" s="62"/>
      <c r="AC189" s="62"/>
      <c r="AD189" s="62"/>
      <c r="AE189" s="62"/>
      <c r="AF189" s="62"/>
      <c r="AG189" s="61"/>
    </row>
    <row r="190" spans="1:32" s="64" customFormat="1" ht="12" customHeight="1" hidden="1">
      <c r="A190" s="60"/>
      <c r="B190" s="122"/>
      <c r="C190" s="61"/>
      <c r="D190" s="61"/>
      <c r="E190" s="60"/>
      <c r="F190" s="60"/>
      <c r="G190" s="62"/>
      <c r="H190" s="62"/>
      <c r="I190" s="62"/>
      <c r="J190" s="184"/>
      <c r="K190" s="332">
        <v>69</v>
      </c>
      <c r="L190" s="227" t="s">
        <v>182</v>
      </c>
      <c r="M190" s="243">
        <v>48</v>
      </c>
      <c r="N190" s="227" t="s">
        <v>432</v>
      </c>
      <c r="O190" s="227" t="s">
        <v>85</v>
      </c>
      <c r="P190" s="339" t="s">
        <v>161</v>
      </c>
      <c r="Q190" s="60"/>
      <c r="R190" s="66"/>
      <c r="S190" s="237" t="s">
        <v>375</v>
      </c>
      <c r="T190" s="95">
        <v>22</v>
      </c>
      <c r="U190" s="248">
        <v>27</v>
      </c>
      <c r="V190" s="60"/>
      <c r="W190" s="69"/>
      <c r="X190" s="69"/>
      <c r="Y190" s="173"/>
      <c r="Z190" s="71"/>
      <c r="AA190" s="63"/>
      <c r="AB190" s="63"/>
      <c r="AC190" s="63"/>
      <c r="AD190" s="63"/>
      <c r="AE190" s="63"/>
      <c r="AF190" s="63"/>
    </row>
    <row r="191" spans="1:32" s="64" customFormat="1" ht="12" customHeight="1" hidden="1">
      <c r="A191" s="60"/>
      <c r="B191" s="146"/>
      <c r="C191" s="61"/>
      <c r="D191" s="61"/>
      <c r="E191" s="60"/>
      <c r="F191" s="60"/>
      <c r="G191" s="62"/>
      <c r="H191" s="62"/>
      <c r="I191" s="62"/>
      <c r="J191" s="184"/>
      <c r="K191" s="331">
        <v>70</v>
      </c>
      <c r="L191" s="227" t="s">
        <v>212</v>
      </c>
      <c r="M191" s="243">
        <v>91</v>
      </c>
      <c r="N191" s="227" t="s">
        <v>431</v>
      </c>
      <c r="O191" s="227" t="s">
        <v>80</v>
      </c>
      <c r="P191" s="339" t="s">
        <v>159</v>
      </c>
      <c r="Q191" s="60"/>
      <c r="R191" s="66"/>
      <c r="S191" s="237" t="s">
        <v>376</v>
      </c>
      <c r="T191" s="95">
        <v>28</v>
      </c>
      <c r="U191" s="248">
        <v>45</v>
      </c>
      <c r="V191" s="60"/>
      <c r="W191" s="69"/>
      <c r="X191" s="69"/>
      <c r="Y191" s="172"/>
      <c r="Z191" s="62"/>
      <c r="AA191" s="63"/>
      <c r="AB191" s="63"/>
      <c r="AC191" s="63"/>
      <c r="AD191" s="63"/>
      <c r="AE191" s="63"/>
      <c r="AF191" s="63"/>
    </row>
    <row r="192" spans="1:32" s="64" customFormat="1" ht="12" customHeight="1" hidden="1">
      <c r="A192" s="60"/>
      <c r="B192" s="146"/>
      <c r="C192" s="61"/>
      <c r="D192" s="61"/>
      <c r="E192" s="60"/>
      <c r="F192" s="60"/>
      <c r="G192" s="62"/>
      <c r="H192" s="62"/>
      <c r="I192" s="62"/>
      <c r="J192" s="184"/>
      <c r="K192" s="332">
        <v>71</v>
      </c>
      <c r="L192" s="227" t="s">
        <v>154</v>
      </c>
      <c r="M192" s="243">
        <v>58</v>
      </c>
      <c r="N192" s="227" t="s">
        <v>430</v>
      </c>
      <c r="O192" s="227" t="s">
        <v>117</v>
      </c>
      <c r="P192" s="339" t="s">
        <v>237</v>
      </c>
      <c r="Q192" s="60"/>
      <c r="R192" s="66"/>
      <c r="S192" s="237" t="s">
        <v>377</v>
      </c>
      <c r="T192" s="95">
        <v>46</v>
      </c>
      <c r="U192" s="248">
        <v>53</v>
      </c>
      <c r="V192" s="60"/>
      <c r="W192" s="69"/>
      <c r="X192" s="69"/>
      <c r="Y192" s="172"/>
      <c r="Z192" s="62"/>
      <c r="AA192" s="63"/>
      <c r="AB192" s="63"/>
      <c r="AC192" s="63"/>
      <c r="AD192" s="63"/>
      <c r="AE192" s="63"/>
      <c r="AF192" s="63"/>
    </row>
    <row r="193" spans="1:32" s="64" customFormat="1" ht="12" customHeight="1" hidden="1">
      <c r="A193" s="60"/>
      <c r="B193" s="146"/>
      <c r="C193" s="61"/>
      <c r="D193" s="61"/>
      <c r="E193" s="60"/>
      <c r="F193" s="60"/>
      <c r="G193" s="62"/>
      <c r="H193" s="62"/>
      <c r="I193" s="62"/>
      <c r="J193" s="184"/>
      <c r="K193" s="331">
        <v>72</v>
      </c>
      <c r="L193" s="227" t="s">
        <v>147</v>
      </c>
      <c r="M193" s="243">
        <v>111</v>
      </c>
      <c r="N193" s="227" t="s">
        <v>430</v>
      </c>
      <c r="O193" s="227" t="s">
        <v>89</v>
      </c>
      <c r="P193" s="339" t="s">
        <v>237</v>
      </c>
      <c r="Q193" s="60"/>
      <c r="R193" s="66"/>
      <c r="S193" s="237" t="s">
        <v>137</v>
      </c>
      <c r="T193" s="95">
        <v>54</v>
      </c>
      <c r="U193" s="248">
        <v>54</v>
      </c>
      <c r="V193" s="60"/>
      <c r="W193" s="69"/>
      <c r="X193" s="69"/>
      <c r="Y193" s="172"/>
      <c r="Z193" s="63"/>
      <c r="AA193" s="63"/>
      <c r="AB193" s="63"/>
      <c r="AC193" s="63"/>
      <c r="AD193" s="63"/>
      <c r="AE193" s="63"/>
      <c r="AF193" s="63"/>
    </row>
    <row r="194" spans="1:32" s="78" customFormat="1" ht="12" customHeight="1" hidden="1">
      <c r="A194" s="72"/>
      <c r="B194" s="146"/>
      <c r="C194" s="73"/>
      <c r="D194" s="182"/>
      <c r="E194" s="74"/>
      <c r="F194" s="75"/>
      <c r="G194" s="76"/>
      <c r="H194" s="76"/>
      <c r="I194" s="62"/>
      <c r="J194" s="184"/>
      <c r="K194" s="332">
        <v>73</v>
      </c>
      <c r="L194" s="227" t="s">
        <v>341</v>
      </c>
      <c r="M194" s="243">
        <v>165</v>
      </c>
      <c r="N194" s="227" t="s">
        <v>431</v>
      </c>
      <c r="O194" s="227" t="s">
        <v>80</v>
      </c>
      <c r="P194" s="339" t="s">
        <v>159</v>
      </c>
      <c r="Q194" s="60"/>
      <c r="R194" s="66"/>
      <c r="S194" s="237" t="s">
        <v>225</v>
      </c>
      <c r="T194" s="95">
        <v>55</v>
      </c>
      <c r="U194" s="251">
        <v>55</v>
      </c>
      <c r="V194" s="60"/>
      <c r="W194" s="69"/>
      <c r="X194" s="69"/>
      <c r="Y194" s="172"/>
      <c r="Z194" s="63"/>
      <c r="AA194" s="63"/>
      <c r="AB194" s="63"/>
      <c r="AC194" s="63"/>
      <c r="AD194" s="63"/>
      <c r="AE194" s="63"/>
      <c r="AF194" s="63"/>
    </row>
    <row r="195" spans="1:32" s="64" customFormat="1" ht="12" customHeight="1" hidden="1">
      <c r="A195" s="60"/>
      <c r="B195" s="146"/>
      <c r="C195" s="61"/>
      <c r="D195" s="61"/>
      <c r="E195" s="60"/>
      <c r="F195" s="60"/>
      <c r="G195" s="62"/>
      <c r="H195" s="62"/>
      <c r="I195" s="62"/>
      <c r="J195" s="184"/>
      <c r="K195" s="331">
        <v>74</v>
      </c>
      <c r="L195" s="227" t="s">
        <v>346</v>
      </c>
      <c r="M195" s="243">
        <v>172</v>
      </c>
      <c r="N195" s="346" t="s">
        <v>432</v>
      </c>
      <c r="O195" s="227" t="s">
        <v>85</v>
      </c>
      <c r="P195" s="339" t="s">
        <v>161</v>
      </c>
      <c r="Q195" s="60"/>
      <c r="R195" s="66"/>
      <c r="S195" s="222" t="s">
        <v>281</v>
      </c>
      <c r="T195" s="95">
        <v>56</v>
      </c>
      <c r="U195" s="251">
        <v>56</v>
      </c>
      <c r="W195" s="69"/>
      <c r="X195" s="69"/>
      <c r="Y195" s="172"/>
      <c r="Z195" s="63"/>
      <c r="AA195" s="63"/>
      <c r="AB195" s="63"/>
      <c r="AC195" s="63"/>
      <c r="AD195" s="63"/>
      <c r="AE195" s="63"/>
      <c r="AF195" s="63"/>
    </row>
    <row r="196" spans="1:32" s="64" customFormat="1" ht="12" customHeight="1" hidden="1">
      <c r="A196" s="60"/>
      <c r="B196" s="146"/>
      <c r="C196" s="61"/>
      <c r="D196" s="61"/>
      <c r="E196" s="60"/>
      <c r="F196" s="60"/>
      <c r="G196" s="62"/>
      <c r="H196" s="62"/>
      <c r="I196" s="62"/>
      <c r="J196" s="184"/>
      <c r="K196" s="332">
        <v>75</v>
      </c>
      <c r="L196" s="227" t="s">
        <v>204</v>
      </c>
      <c r="M196" s="243">
        <v>49</v>
      </c>
      <c r="N196" s="227" t="s">
        <v>435</v>
      </c>
      <c r="O196" s="227" t="s">
        <v>21</v>
      </c>
      <c r="P196" s="339" t="s">
        <v>139</v>
      </c>
      <c r="Q196" s="60"/>
      <c r="R196" s="66"/>
      <c r="S196" s="222" t="s">
        <v>282</v>
      </c>
      <c r="T196" s="95">
        <v>57</v>
      </c>
      <c r="U196" s="251">
        <v>57</v>
      </c>
      <c r="W196" s="69"/>
      <c r="X196" s="69"/>
      <c r="Y196" s="172"/>
      <c r="Z196" s="63"/>
      <c r="AA196" s="63"/>
      <c r="AB196" s="63"/>
      <c r="AC196" s="63"/>
      <c r="AD196" s="63"/>
      <c r="AE196" s="63"/>
      <c r="AF196" s="63"/>
    </row>
    <row r="197" spans="1:32" s="64" customFormat="1" ht="12" customHeight="1" hidden="1">
      <c r="A197" s="60"/>
      <c r="B197" s="99"/>
      <c r="C197" s="61"/>
      <c r="D197" s="61"/>
      <c r="E197" s="60"/>
      <c r="F197" s="60"/>
      <c r="G197" s="62"/>
      <c r="H197" s="62"/>
      <c r="I197" s="62"/>
      <c r="J197" s="184"/>
      <c r="K197" s="331">
        <v>76</v>
      </c>
      <c r="L197" s="227" t="s">
        <v>213</v>
      </c>
      <c r="M197" s="243">
        <v>116</v>
      </c>
      <c r="N197" s="227" t="s">
        <v>431</v>
      </c>
      <c r="O197" s="227" t="s">
        <v>80</v>
      </c>
      <c r="P197" s="339" t="s">
        <v>159</v>
      </c>
      <c r="Q197" s="60"/>
      <c r="R197" s="66"/>
      <c r="S197" s="222" t="s">
        <v>283</v>
      </c>
      <c r="T197" s="95">
        <v>58</v>
      </c>
      <c r="U197" s="251">
        <v>58</v>
      </c>
      <c r="V197" s="60"/>
      <c r="W197" s="69"/>
      <c r="Y197" s="172"/>
      <c r="Z197" s="63"/>
      <c r="AA197" s="63"/>
      <c r="AB197" s="63"/>
      <c r="AC197" s="63"/>
      <c r="AD197" s="63"/>
      <c r="AE197" s="63"/>
      <c r="AF197" s="63"/>
    </row>
    <row r="198" spans="1:32" s="64" customFormat="1" ht="12" customHeight="1" hidden="1">
      <c r="A198" s="60"/>
      <c r="B198" s="99"/>
      <c r="C198" s="61"/>
      <c r="D198" s="61"/>
      <c r="E198" s="60"/>
      <c r="F198" s="60"/>
      <c r="G198" s="62"/>
      <c r="H198" s="62"/>
      <c r="I198" s="62"/>
      <c r="J198" s="184"/>
      <c r="K198" s="332">
        <v>77</v>
      </c>
      <c r="L198" s="227" t="s">
        <v>354</v>
      </c>
      <c r="M198" s="243">
        <v>170</v>
      </c>
      <c r="N198" s="346" t="s">
        <v>298</v>
      </c>
      <c r="O198" s="227" t="s">
        <v>93</v>
      </c>
      <c r="P198" s="339" t="s">
        <v>156</v>
      </c>
      <c r="Q198" s="60"/>
      <c r="R198" s="66"/>
      <c r="S198" s="222" t="s">
        <v>232</v>
      </c>
      <c r="T198" s="95">
        <v>59</v>
      </c>
      <c r="U198" s="251">
        <v>59</v>
      </c>
      <c r="V198" s="60"/>
      <c r="W198" s="69"/>
      <c r="Y198" s="172"/>
      <c r="Z198" s="63"/>
      <c r="AA198" s="63"/>
      <c r="AB198" s="63"/>
      <c r="AC198" s="63"/>
      <c r="AD198" s="63"/>
      <c r="AE198" s="63"/>
      <c r="AF198" s="63"/>
    </row>
    <row r="199" spans="1:32" s="64" customFormat="1" ht="12" customHeight="1" hidden="1">
      <c r="A199" s="60"/>
      <c r="B199" s="99"/>
      <c r="C199" s="61"/>
      <c r="D199" s="61"/>
      <c r="E199" s="60"/>
      <c r="F199" s="60"/>
      <c r="G199" s="62"/>
      <c r="H199" s="62"/>
      <c r="I199" s="62"/>
      <c r="J199" s="184"/>
      <c r="K199" s="331">
        <v>78</v>
      </c>
      <c r="L199" s="227" t="s">
        <v>209</v>
      </c>
      <c r="M199" s="243">
        <v>50</v>
      </c>
      <c r="N199" s="227" t="s">
        <v>431</v>
      </c>
      <c r="O199" s="227" t="s">
        <v>80</v>
      </c>
      <c r="P199" s="339" t="s">
        <v>159</v>
      </c>
      <c r="Q199" s="60"/>
      <c r="R199" s="66"/>
      <c r="S199" s="222" t="s">
        <v>233</v>
      </c>
      <c r="T199" s="95">
        <v>60</v>
      </c>
      <c r="U199" s="251">
        <v>60</v>
      </c>
      <c r="X199" s="181"/>
      <c r="Y199" s="172"/>
      <c r="Z199" s="63"/>
      <c r="AA199" s="63"/>
      <c r="AB199" s="63"/>
      <c r="AC199" s="63"/>
      <c r="AD199" s="63"/>
      <c r="AE199" s="63"/>
      <c r="AF199" s="63"/>
    </row>
    <row r="200" spans="1:32" s="64" customFormat="1" ht="12" customHeight="1" hidden="1">
      <c r="A200" s="60"/>
      <c r="B200" s="99"/>
      <c r="C200" s="61"/>
      <c r="D200" s="61"/>
      <c r="E200" s="60"/>
      <c r="F200" s="60"/>
      <c r="G200" s="62"/>
      <c r="H200" s="62"/>
      <c r="I200" s="62"/>
      <c r="J200" s="184"/>
      <c r="K200" s="332">
        <v>79</v>
      </c>
      <c r="L200" s="227" t="s">
        <v>140</v>
      </c>
      <c r="M200" s="243">
        <v>51</v>
      </c>
      <c r="N200" s="227" t="s">
        <v>430</v>
      </c>
      <c r="O200" s="227" t="s">
        <v>79</v>
      </c>
      <c r="P200" s="339" t="s">
        <v>237</v>
      </c>
      <c r="Q200" s="60"/>
      <c r="R200" s="66"/>
      <c r="S200" s="222" t="s">
        <v>234</v>
      </c>
      <c r="T200" s="95">
        <v>61</v>
      </c>
      <c r="U200" s="251">
        <v>61</v>
      </c>
      <c r="X200" s="69"/>
      <c r="Y200" s="172"/>
      <c r="Z200" s="63"/>
      <c r="AA200" s="63"/>
      <c r="AB200" s="63"/>
      <c r="AC200" s="63"/>
      <c r="AD200" s="63"/>
      <c r="AE200" s="63"/>
      <c r="AF200" s="63"/>
    </row>
    <row r="201" spans="1:32" s="64" customFormat="1" ht="12" customHeight="1" hidden="1">
      <c r="A201" s="60"/>
      <c r="B201" s="99"/>
      <c r="C201" s="61"/>
      <c r="D201" s="61"/>
      <c r="E201" s="60"/>
      <c r="F201" s="60"/>
      <c r="G201" s="62"/>
      <c r="H201" s="62"/>
      <c r="I201" s="62"/>
      <c r="J201" s="184"/>
      <c r="K201" s="331">
        <v>80</v>
      </c>
      <c r="L201" s="227" t="s">
        <v>56</v>
      </c>
      <c r="M201" s="243">
        <v>52</v>
      </c>
      <c r="N201" s="227" t="s">
        <v>433</v>
      </c>
      <c r="O201" s="227" t="s">
        <v>22</v>
      </c>
      <c r="P201" s="339" t="s">
        <v>228</v>
      </c>
      <c r="Q201" s="60"/>
      <c r="R201" s="66"/>
      <c r="S201" s="222" t="s">
        <v>235</v>
      </c>
      <c r="T201" s="95">
        <v>62</v>
      </c>
      <c r="U201" s="251">
        <v>62</v>
      </c>
      <c r="V201" s="61"/>
      <c r="W201" s="181"/>
      <c r="X201" s="77"/>
      <c r="Y201" s="172"/>
      <c r="Z201" s="63"/>
      <c r="AA201" s="63"/>
      <c r="AB201" s="63"/>
      <c r="AC201" s="63"/>
      <c r="AD201" s="63"/>
      <c r="AE201" s="63"/>
      <c r="AF201" s="63"/>
    </row>
    <row r="202" spans="1:32" s="64" customFormat="1" ht="12" customHeight="1" hidden="1">
      <c r="A202" s="60"/>
      <c r="B202" s="99"/>
      <c r="C202" s="61"/>
      <c r="D202" s="61"/>
      <c r="E202" s="60"/>
      <c r="F202" s="60"/>
      <c r="G202" s="62"/>
      <c r="H202" s="62"/>
      <c r="I202" s="62"/>
      <c r="J202" s="184"/>
      <c r="K202" s="332">
        <v>81</v>
      </c>
      <c r="L202" s="227" t="s">
        <v>183</v>
      </c>
      <c r="M202" s="243">
        <v>53</v>
      </c>
      <c r="N202" s="227" t="s">
        <v>432</v>
      </c>
      <c r="O202" s="227" t="s">
        <v>85</v>
      </c>
      <c r="P202" s="339" t="s">
        <v>161</v>
      </c>
      <c r="Q202" s="60"/>
      <c r="R202" s="66"/>
      <c r="S202" s="222"/>
      <c r="T202" s="95"/>
      <c r="U202" s="251"/>
      <c r="V202" s="60"/>
      <c r="W202" s="69"/>
      <c r="X202" s="69"/>
      <c r="Y202" s="172"/>
      <c r="Z202" s="63"/>
      <c r="AA202" s="63"/>
      <c r="AB202" s="63"/>
      <c r="AC202" s="63"/>
      <c r="AD202" s="63"/>
      <c r="AE202" s="63"/>
      <c r="AF202" s="63"/>
    </row>
    <row r="203" spans="1:32" s="64" customFormat="1" ht="12" customHeight="1" hidden="1">
      <c r="A203" s="60"/>
      <c r="B203" s="99"/>
      <c r="C203" s="61"/>
      <c r="D203" s="61"/>
      <c r="E203" s="60"/>
      <c r="F203" s="60"/>
      <c r="I203" s="62"/>
      <c r="J203" s="184"/>
      <c r="K203" s="331">
        <v>82</v>
      </c>
      <c r="L203" s="227" t="s">
        <v>23</v>
      </c>
      <c r="M203" s="243">
        <v>120</v>
      </c>
      <c r="N203" s="227" t="s">
        <v>435</v>
      </c>
      <c r="O203" s="227" t="s">
        <v>24</v>
      </c>
      <c r="P203" s="339" t="s">
        <v>139</v>
      </c>
      <c r="Q203" s="60"/>
      <c r="R203" s="66"/>
      <c r="S203" s="222"/>
      <c r="T203" s="95"/>
      <c r="U203" s="251"/>
      <c r="V203" s="60"/>
      <c r="W203" s="77"/>
      <c r="X203" s="69"/>
      <c r="Y203" s="172"/>
      <c r="Z203" s="63"/>
      <c r="AA203" s="63"/>
      <c r="AB203" s="63"/>
      <c r="AC203" s="63"/>
      <c r="AD203" s="63"/>
      <c r="AE203" s="63"/>
      <c r="AF203" s="63"/>
    </row>
    <row r="204" spans="2:32" s="61" customFormat="1" ht="12" customHeight="1" hidden="1">
      <c r="B204" s="99"/>
      <c r="J204" s="252"/>
      <c r="K204" s="332">
        <v>83</v>
      </c>
      <c r="L204" s="227" t="s">
        <v>25</v>
      </c>
      <c r="M204" s="243">
        <v>104</v>
      </c>
      <c r="N204" s="227" t="s">
        <v>434</v>
      </c>
      <c r="O204" s="227" t="s">
        <v>26</v>
      </c>
      <c r="P204" s="339" t="s">
        <v>84</v>
      </c>
      <c r="Q204" s="60"/>
      <c r="R204" s="66"/>
      <c r="S204" s="249" t="s">
        <v>201</v>
      </c>
      <c r="T204" s="224" t="e">
        <f ca="1">OFFSET($T$120,VLOOKUP($M8,$S$187:$U$201,2,FALSE),0,VLOOKUP($M8,$S$187:$U$201,3,FALSE)-VLOOKUP($M8,$S$187:$U$201,2,FALSE)+1,1)</f>
        <v>#N/A</v>
      </c>
      <c r="U204" s="250" t="s">
        <v>334</v>
      </c>
      <c r="V204" s="60"/>
      <c r="W204" s="69"/>
      <c r="X204" s="69"/>
      <c r="Y204" s="172"/>
      <c r="Z204" s="63"/>
      <c r="AA204" s="254"/>
      <c r="AB204" s="254"/>
      <c r="AC204" s="254"/>
      <c r="AD204" s="254"/>
      <c r="AE204" s="254"/>
      <c r="AF204" s="254"/>
    </row>
    <row r="205" spans="1:32" s="64" customFormat="1" ht="12" customHeight="1" hidden="1">
      <c r="A205" s="60"/>
      <c r="B205" s="99"/>
      <c r="C205" s="61"/>
      <c r="D205" s="61"/>
      <c r="E205" s="60"/>
      <c r="F205" s="60"/>
      <c r="G205" s="62"/>
      <c r="H205" s="62"/>
      <c r="I205" s="62"/>
      <c r="J205" s="184"/>
      <c r="K205" s="331">
        <v>84</v>
      </c>
      <c r="L205" s="227" t="s">
        <v>67</v>
      </c>
      <c r="M205" s="243">
        <v>150</v>
      </c>
      <c r="N205" s="347" t="s">
        <v>431</v>
      </c>
      <c r="O205" s="227" t="s">
        <v>80</v>
      </c>
      <c r="P205" s="339" t="s">
        <v>159</v>
      </c>
      <c r="Q205" s="61"/>
      <c r="R205" s="83"/>
      <c r="S205" s="80" t="s">
        <v>366</v>
      </c>
      <c r="T205" s="80"/>
      <c r="U205" s="80"/>
      <c r="V205" s="60"/>
      <c r="W205" s="69"/>
      <c r="X205" s="69"/>
      <c r="Y205" s="172"/>
      <c r="Z205" s="63"/>
      <c r="AA205" s="63"/>
      <c r="AB205" s="63"/>
      <c r="AC205" s="63"/>
      <c r="AD205" s="63"/>
      <c r="AE205" s="63"/>
      <c r="AF205" s="63"/>
    </row>
    <row r="206" spans="1:32" s="64" customFormat="1" ht="12" customHeight="1" hidden="1">
      <c r="A206" s="60"/>
      <c r="B206" s="99"/>
      <c r="C206" s="61"/>
      <c r="D206" s="61"/>
      <c r="E206" s="60"/>
      <c r="F206" s="60"/>
      <c r="G206" s="62"/>
      <c r="H206" s="62"/>
      <c r="I206" s="62"/>
      <c r="J206" s="184"/>
      <c r="K206" s="332">
        <v>85</v>
      </c>
      <c r="L206" s="227" t="s">
        <v>27</v>
      </c>
      <c r="M206" s="243">
        <v>54</v>
      </c>
      <c r="N206" s="227" t="s">
        <v>433</v>
      </c>
      <c r="O206" s="227" t="s">
        <v>101</v>
      </c>
      <c r="P206" s="339" t="s">
        <v>228</v>
      </c>
      <c r="Q206" s="60"/>
      <c r="R206" s="66"/>
      <c r="S206" s="60"/>
      <c r="T206" s="60"/>
      <c r="U206" s="62"/>
      <c r="V206" s="72"/>
      <c r="W206" s="69"/>
      <c r="X206" s="69"/>
      <c r="Y206" s="172"/>
      <c r="Z206" s="63"/>
      <c r="AA206" s="63"/>
      <c r="AB206" s="63"/>
      <c r="AC206" s="63"/>
      <c r="AD206" s="63"/>
      <c r="AE206" s="63"/>
      <c r="AF206" s="63"/>
    </row>
    <row r="207" spans="1:32" s="64" customFormat="1" ht="12" customHeight="1" hidden="1">
      <c r="A207" s="60"/>
      <c r="B207" s="99"/>
      <c r="C207" s="61"/>
      <c r="D207" s="61"/>
      <c r="E207" s="60"/>
      <c r="F207" s="60"/>
      <c r="G207" s="62"/>
      <c r="H207" s="62"/>
      <c r="I207" s="62"/>
      <c r="J207" s="184"/>
      <c r="K207" s="331">
        <v>86</v>
      </c>
      <c r="L207" s="227" t="s">
        <v>66</v>
      </c>
      <c r="M207" s="243">
        <v>154</v>
      </c>
      <c r="N207" s="227" t="s">
        <v>134</v>
      </c>
      <c r="O207" s="227" t="s">
        <v>20</v>
      </c>
      <c r="P207" s="339" t="s">
        <v>134</v>
      </c>
      <c r="Q207" s="60"/>
      <c r="R207" s="66"/>
      <c r="S207" s="60"/>
      <c r="T207" s="60"/>
      <c r="U207" s="62"/>
      <c r="V207" s="60"/>
      <c r="W207" s="69"/>
      <c r="X207" s="69"/>
      <c r="Y207" s="253"/>
      <c r="Z207" s="254"/>
      <c r="AA207" s="63"/>
      <c r="AB207" s="63"/>
      <c r="AC207" s="63"/>
      <c r="AD207" s="63"/>
      <c r="AE207" s="63"/>
      <c r="AF207" s="63"/>
    </row>
    <row r="208" spans="1:32" s="64" customFormat="1" ht="12" customHeight="1" hidden="1">
      <c r="A208" s="60"/>
      <c r="B208" s="99"/>
      <c r="C208" s="61"/>
      <c r="D208" s="61"/>
      <c r="E208" s="60"/>
      <c r="F208" s="60"/>
      <c r="G208" s="62"/>
      <c r="H208" s="62"/>
      <c r="I208" s="62"/>
      <c r="J208" s="184"/>
      <c r="K208" s="332">
        <v>87</v>
      </c>
      <c r="L208" s="58" t="s">
        <v>405</v>
      </c>
      <c r="M208" s="333">
        <v>173</v>
      </c>
      <c r="N208" s="64" t="s">
        <v>164</v>
      </c>
      <c r="O208" s="58" t="s">
        <v>106</v>
      </c>
      <c r="P208" s="340" t="s">
        <v>164</v>
      </c>
      <c r="Q208" s="60"/>
      <c r="R208" s="66"/>
      <c r="S208" s="60"/>
      <c r="T208" s="60"/>
      <c r="U208" s="62"/>
      <c r="V208" s="60"/>
      <c r="W208" s="69"/>
      <c r="X208" s="69"/>
      <c r="Y208" s="172"/>
      <c r="Z208" s="63"/>
      <c r="AA208" s="63"/>
      <c r="AB208" s="63"/>
      <c r="AC208" s="63"/>
      <c r="AD208" s="63"/>
      <c r="AE208" s="63"/>
      <c r="AF208" s="63"/>
    </row>
    <row r="209" spans="1:32" s="64" customFormat="1" ht="12" customHeight="1" hidden="1">
      <c r="A209" s="60"/>
      <c r="B209" s="99"/>
      <c r="C209" s="61"/>
      <c r="D209" s="61"/>
      <c r="E209" s="60"/>
      <c r="F209" s="60"/>
      <c r="G209" s="62"/>
      <c r="H209" s="62"/>
      <c r="I209" s="62"/>
      <c r="J209" s="184"/>
      <c r="K209" s="331">
        <v>88</v>
      </c>
      <c r="L209" s="227" t="s">
        <v>144</v>
      </c>
      <c r="M209" s="243">
        <v>123</v>
      </c>
      <c r="N209" s="227" t="s">
        <v>431</v>
      </c>
      <c r="O209" s="227" t="s">
        <v>80</v>
      </c>
      <c r="P209" s="339" t="s">
        <v>159</v>
      </c>
      <c r="Q209" s="60"/>
      <c r="R209" s="66"/>
      <c r="S209" s="60"/>
      <c r="T209" s="60"/>
      <c r="U209" s="62"/>
      <c r="V209" s="60"/>
      <c r="W209" s="69"/>
      <c r="X209" s="69"/>
      <c r="Y209" s="172"/>
      <c r="Z209" s="63"/>
      <c r="AA209" s="63"/>
      <c r="AB209" s="63"/>
      <c r="AC209" s="63"/>
      <c r="AD209" s="63"/>
      <c r="AE209" s="63"/>
      <c r="AF209" s="63"/>
    </row>
    <row r="210" spans="1:32" s="64" customFormat="1" ht="12" customHeight="1" hidden="1">
      <c r="A210" s="60"/>
      <c r="B210" s="99"/>
      <c r="C210" s="61"/>
      <c r="D210" s="61"/>
      <c r="E210" s="60"/>
      <c r="F210" s="60"/>
      <c r="G210" s="62"/>
      <c r="H210" s="62"/>
      <c r="I210" s="62"/>
      <c r="J210" s="184"/>
      <c r="K210" s="332">
        <v>89</v>
      </c>
      <c r="L210" s="227" t="s">
        <v>347</v>
      </c>
      <c r="M210" s="243">
        <v>171</v>
      </c>
      <c r="N210" s="346" t="s">
        <v>430</v>
      </c>
      <c r="O210" s="227" t="s">
        <v>113</v>
      </c>
      <c r="P210" s="339" t="s">
        <v>237</v>
      </c>
      <c r="Q210" s="60"/>
      <c r="R210" s="66"/>
      <c r="S210" s="60"/>
      <c r="T210" s="72"/>
      <c r="U210" s="71"/>
      <c r="V210" s="60"/>
      <c r="W210" s="69"/>
      <c r="X210" s="69"/>
      <c r="Y210" s="172"/>
      <c r="Z210" s="63"/>
      <c r="AA210" s="63"/>
      <c r="AB210" s="63"/>
      <c r="AC210" s="63"/>
      <c r="AD210" s="63"/>
      <c r="AE210" s="63"/>
      <c r="AF210" s="63"/>
    </row>
    <row r="211" spans="1:32" s="64" customFormat="1" ht="12" customHeight="1" hidden="1">
      <c r="A211" s="60"/>
      <c r="B211" s="99"/>
      <c r="C211" s="61"/>
      <c r="D211" s="61"/>
      <c r="E211" s="60"/>
      <c r="F211" s="60"/>
      <c r="G211" s="62"/>
      <c r="H211" s="62"/>
      <c r="I211" s="62"/>
      <c r="J211" s="184"/>
      <c r="K211" s="331">
        <v>90</v>
      </c>
      <c r="L211" s="227" t="s">
        <v>28</v>
      </c>
      <c r="M211" s="243">
        <v>20</v>
      </c>
      <c r="N211" s="227" t="s">
        <v>435</v>
      </c>
      <c r="O211" s="227" t="s">
        <v>21</v>
      </c>
      <c r="P211" s="339" t="s">
        <v>139</v>
      </c>
      <c r="Q211" s="60"/>
      <c r="R211" s="66"/>
      <c r="S211" s="60"/>
      <c r="T211" s="60"/>
      <c r="U211" s="62"/>
      <c r="V211" s="60"/>
      <c r="W211" s="69"/>
      <c r="X211" s="69"/>
      <c r="Y211" s="172"/>
      <c r="Z211" s="63"/>
      <c r="AA211" s="63"/>
      <c r="AB211" s="63"/>
      <c r="AC211" s="63"/>
      <c r="AD211" s="63"/>
      <c r="AE211" s="63"/>
      <c r="AF211" s="63"/>
    </row>
    <row r="212" spans="1:32" s="64" customFormat="1" ht="12" customHeight="1" hidden="1">
      <c r="A212" s="60"/>
      <c r="B212" s="99"/>
      <c r="C212" s="61"/>
      <c r="D212" s="61"/>
      <c r="E212" s="60"/>
      <c r="F212" s="60"/>
      <c r="G212" s="62"/>
      <c r="H212" s="62"/>
      <c r="I212" s="62"/>
      <c r="J212" s="184"/>
      <c r="K212" s="332">
        <v>91</v>
      </c>
      <c r="L212" s="227" t="s">
        <v>148</v>
      </c>
      <c r="M212" s="243">
        <v>95</v>
      </c>
      <c r="N212" s="227" t="s">
        <v>434</v>
      </c>
      <c r="O212" s="227" t="s">
        <v>29</v>
      </c>
      <c r="P212" s="339" t="s">
        <v>84</v>
      </c>
      <c r="Q212" s="60"/>
      <c r="R212" s="66"/>
      <c r="S212" s="60"/>
      <c r="T212" s="60"/>
      <c r="U212" s="62"/>
      <c r="V212" s="60"/>
      <c r="W212" s="69"/>
      <c r="X212" s="69"/>
      <c r="Y212" s="172"/>
      <c r="Z212" s="63"/>
      <c r="AA212" s="63"/>
      <c r="AB212" s="63"/>
      <c r="AC212" s="63"/>
      <c r="AD212" s="63"/>
      <c r="AE212" s="63"/>
      <c r="AF212" s="63"/>
    </row>
    <row r="213" spans="1:32" s="64" customFormat="1" ht="12" customHeight="1" hidden="1">
      <c r="A213" s="60"/>
      <c r="B213" s="99"/>
      <c r="C213" s="61"/>
      <c r="D213" s="61"/>
      <c r="E213" s="60"/>
      <c r="F213" s="60"/>
      <c r="G213" s="62"/>
      <c r="H213" s="62"/>
      <c r="I213" s="62"/>
      <c r="J213" s="184"/>
      <c r="K213" s="331">
        <v>92</v>
      </c>
      <c r="L213" s="227" t="s">
        <v>406</v>
      </c>
      <c r="M213" s="243">
        <v>146</v>
      </c>
      <c r="N213" s="227" t="s">
        <v>431</v>
      </c>
      <c r="O213" s="227" t="s">
        <v>80</v>
      </c>
      <c r="P213" s="339" t="s">
        <v>159</v>
      </c>
      <c r="Q213" s="60"/>
      <c r="R213" s="66"/>
      <c r="S213" s="60"/>
      <c r="T213" s="60"/>
      <c r="U213" s="62"/>
      <c r="V213" s="60"/>
      <c r="W213" s="69"/>
      <c r="X213" s="69"/>
      <c r="Y213" s="172"/>
      <c r="Z213" s="63"/>
      <c r="AA213" s="63"/>
      <c r="AB213" s="63"/>
      <c r="AC213" s="63"/>
      <c r="AD213" s="63"/>
      <c r="AE213" s="63"/>
      <c r="AF213" s="63"/>
    </row>
    <row r="214" spans="1:32" s="64" customFormat="1" ht="12" customHeight="1" hidden="1">
      <c r="A214" s="60"/>
      <c r="B214" s="99"/>
      <c r="C214" s="61"/>
      <c r="D214" s="61"/>
      <c r="E214" s="60"/>
      <c r="F214" s="60"/>
      <c r="G214" s="62"/>
      <c r="H214" s="62"/>
      <c r="I214" s="62"/>
      <c r="J214" s="184"/>
      <c r="K214" s="332">
        <v>93</v>
      </c>
      <c r="L214" s="227" t="s">
        <v>348</v>
      </c>
      <c r="M214" s="243">
        <v>166</v>
      </c>
      <c r="N214" s="346" t="s">
        <v>435</v>
      </c>
      <c r="O214" s="227" t="s">
        <v>115</v>
      </c>
      <c r="P214" s="339" t="s">
        <v>139</v>
      </c>
      <c r="Q214" s="60"/>
      <c r="R214" s="66"/>
      <c r="S214" s="60"/>
      <c r="T214" s="60"/>
      <c r="U214" s="62"/>
      <c r="V214" s="60"/>
      <c r="W214" s="69"/>
      <c r="X214" s="69"/>
      <c r="Y214" s="172"/>
      <c r="Z214" s="63"/>
      <c r="AA214" s="63"/>
      <c r="AB214" s="63"/>
      <c r="AC214" s="63"/>
      <c r="AD214" s="63"/>
      <c r="AE214" s="63"/>
      <c r="AF214" s="63"/>
    </row>
    <row r="215" spans="1:32" s="64" customFormat="1" ht="12" customHeight="1" hidden="1">
      <c r="A215" s="60"/>
      <c r="B215" s="99"/>
      <c r="C215" s="61"/>
      <c r="D215" s="61"/>
      <c r="E215" s="60"/>
      <c r="F215" s="60"/>
      <c r="G215" s="62"/>
      <c r="H215" s="62"/>
      <c r="I215" s="62"/>
      <c r="J215" s="184"/>
      <c r="K215" s="331">
        <v>94</v>
      </c>
      <c r="L215" s="227" t="s">
        <v>173</v>
      </c>
      <c r="M215" s="243">
        <v>59</v>
      </c>
      <c r="N215" s="227" t="s">
        <v>433</v>
      </c>
      <c r="O215" s="227" t="s">
        <v>101</v>
      </c>
      <c r="P215" s="339" t="s">
        <v>228</v>
      </c>
      <c r="Q215" s="60"/>
      <c r="R215" s="66"/>
      <c r="S215" s="60"/>
      <c r="T215" s="60"/>
      <c r="U215" s="62"/>
      <c r="V215" s="60"/>
      <c r="W215" s="69"/>
      <c r="X215" s="69"/>
      <c r="Y215" s="172"/>
      <c r="Z215" s="63"/>
      <c r="AA215" s="63"/>
      <c r="AB215" s="63"/>
      <c r="AC215" s="63"/>
      <c r="AD215" s="63"/>
      <c r="AE215" s="63"/>
      <c r="AF215" s="63"/>
    </row>
    <row r="216" spans="1:32" s="64" customFormat="1" ht="12" customHeight="1" hidden="1">
      <c r="A216" s="60"/>
      <c r="B216" s="99"/>
      <c r="C216" s="61"/>
      <c r="D216" s="61"/>
      <c r="E216" s="60"/>
      <c r="F216" s="60"/>
      <c r="G216" s="62"/>
      <c r="H216" s="62"/>
      <c r="I216" s="62"/>
      <c r="J216" s="184"/>
      <c r="K216" s="332">
        <v>95</v>
      </c>
      <c r="L216" s="227" t="s">
        <v>65</v>
      </c>
      <c r="M216" s="243">
        <v>156</v>
      </c>
      <c r="N216" s="227" t="s">
        <v>430</v>
      </c>
      <c r="O216" s="227" t="s">
        <v>89</v>
      </c>
      <c r="P216" s="339" t="s">
        <v>237</v>
      </c>
      <c r="Q216" s="60"/>
      <c r="R216" s="66"/>
      <c r="S216" s="60"/>
      <c r="T216" s="60"/>
      <c r="U216" s="62"/>
      <c r="V216" s="60"/>
      <c r="W216" s="69"/>
      <c r="X216" s="69"/>
      <c r="Y216" s="172"/>
      <c r="Z216" s="63"/>
      <c r="AA216" s="63"/>
      <c r="AB216" s="63"/>
      <c r="AC216" s="63"/>
      <c r="AD216" s="63"/>
      <c r="AE216" s="63"/>
      <c r="AF216" s="63"/>
    </row>
    <row r="217" spans="1:32" s="64" customFormat="1" ht="12" customHeight="1" hidden="1">
      <c r="A217" s="60"/>
      <c r="B217" s="99"/>
      <c r="C217" s="61"/>
      <c r="D217" s="61"/>
      <c r="E217" s="60"/>
      <c r="F217" s="60"/>
      <c r="G217" s="62"/>
      <c r="H217" s="62"/>
      <c r="I217" s="62"/>
      <c r="J217" s="184"/>
      <c r="K217" s="331">
        <v>96</v>
      </c>
      <c r="L217" s="227" t="s">
        <v>215</v>
      </c>
      <c r="M217" s="243">
        <v>92</v>
      </c>
      <c r="N217" s="64" t="s">
        <v>428</v>
      </c>
      <c r="O217" s="227" t="s">
        <v>30</v>
      </c>
      <c r="P217" s="339" t="s">
        <v>238</v>
      </c>
      <c r="Q217" s="60"/>
      <c r="R217" s="66"/>
      <c r="S217" s="60"/>
      <c r="T217" s="60"/>
      <c r="U217" s="62"/>
      <c r="V217" s="60"/>
      <c r="W217" s="69"/>
      <c r="X217" s="69"/>
      <c r="Y217" s="172"/>
      <c r="Z217" s="63"/>
      <c r="AA217" s="63"/>
      <c r="AB217" s="63"/>
      <c r="AC217" s="63"/>
      <c r="AD217" s="63"/>
      <c r="AE217" s="63"/>
      <c r="AF217" s="63"/>
    </row>
    <row r="218" spans="1:32" s="64" customFormat="1" ht="12" customHeight="1" hidden="1">
      <c r="A218" s="60"/>
      <c r="B218" s="99"/>
      <c r="C218" s="61"/>
      <c r="D218" s="61"/>
      <c r="E218" s="60"/>
      <c r="F218" s="60"/>
      <c r="G218" s="62"/>
      <c r="H218" s="62"/>
      <c r="I218" s="62"/>
      <c r="J218" s="184"/>
      <c r="K218" s="332">
        <v>97</v>
      </c>
      <c r="L218" s="58" t="s">
        <v>407</v>
      </c>
      <c r="M218" s="333">
        <v>177</v>
      </c>
      <c r="N218" s="64" t="s">
        <v>430</v>
      </c>
      <c r="O218" s="58" t="s">
        <v>89</v>
      </c>
      <c r="P218" s="339" t="s">
        <v>237</v>
      </c>
      <c r="Q218" s="60"/>
      <c r="R218" s="66"/>
      <c r="S218" s="60"/>
      <c r="T218" s="60"/>
      <c r="U218" s="62"/>
      <c r="V218" s="60"/>
      <c r="W218" s="69"/>
      <c r="X218" s="69"/>
      <c r="Y218" s="172"/>
      <c r="Z218" s="63"/>
      <c r="AA218" s="63"/>
      <c r="AB218" s="63"/>
      <c r="AC218" s="63"/>
      <c r="AD218" s="63"/>
      <c r="AE218" s="63"/>
      <c r="AF218" s="63"/>
    </row>
    <row r="219" spans="1:32" s="64" customFormat="1" ht="12" customHeight="1" hidden="1">
      <c r="A219" s="60"/>
      <c r="B219" s="99"/>
      <c r="C219" s="61"/>
      <c r="D219" s="61"/>
      <c r="E219" s="60"/>
      <c r="F219" s="60"/>
      <c r="G219" s="62"/>
      <c r="H219" s="62"/>
      <c r="I219" s="62"/>
      <c r="J219" s="184"/>
      <c r="K219" s="331">
        <v>98</v>
      </c>
      <c r="L219" s="227" t="s">
        <v>216</v>
      </c>
      <c r="M219" s="243">
        <v>110</v>
      </c>
      <c r="N219" s="227" t="s">
        <v>134</v>
      </c>
      <c r="O219" s="227" t="s">
        <v>20</v>
      </c>
      <c r="P219" s="339" t="s">
        <v>134</v>
      </c>
      <c r="Q219" s="60"/>
      <c r="R219" s="66"/>
      <c r="S219" s="60"/>
      <c r="T219" s="60"/>
      <c r="U219" s="62"/>
      <c r="V219" s="60"/>
      <c r="W219" s="69"/>
      <c r="X219" s="69"/>
      <c r="Y219" s="172"/>
      <c r="Z219" s="63"/>
      <c r="AA219" s="63"/>
      <c r="AB219" s="63"/>
      <c r="AC219" s="63"/>
      <c r="AD219" s="63"/>
      <c r="AE219" s="63"/>
      <c r="AF219" s="63"/>
    </row>
    <row r="220" spans="1:32" s="64" customFormat="1" ht="12" customHeight="1" hidden="1">
      <c r="A220" s="60"/>
      <c r="B220" s="99"/>
      <c r="C220" s="61"/>
      <c r="D220" s="61"/>
      <c r="E220" s="60"/>
      <c r="F220" s="60"/>
      <c r="G220" s="62"/>
      <c r="H220" s="62"/>
      <c r="I220" s="62"/>
      <c r="J220" s="184"/>
      <c r="K220" s="332">
        <v>99</v>
      </c>
      <c r="L220" s="227" t="s">
        <v>349</v>
      </c>
      <c r="M220" s="243">
        <v>169</v>
      </c>
      <c r="N220" s="346" t="s">
        <v>429</v>
      </c>
      <c r="O220" s="227" t="s">
        <v>94</v>
      </c>
      <c r="P220" s="339" t="s">
        <v>336</v>
      </c>
      <c r="Q220" s="60"/>
      <c r="R220" s="66"/>
      <c r="S220" s="60"/>
      <c r="T220" s="60"/>
      <c r="U220" s="62"/>
      <c r="V220" s="60"/>
      <c r="W220" s="69"/>
      <c r="X220" s="69"/>
      <c r="Y220" s="172"/>
      <c r="Z220" s="63"/>
      <c r="AA220" s="63"/>
      <c r="AB220" s="63"/>
      <c r="AC220" s="63"/>
      <c r="AD220" s="63"/>
      <c r="AE220" s="63"/>
      <c r="AF220" s="63"/>
    </row>
    <row r="221" spans="1:32" s="64" customFormat="1" ht="12" customHeight="1" hidden="1">
      <c r="A221" s="60"/>
      <c r="B221" s="99"/>
      <c r="C221" s="61"/>
      <c r="D221" s="61"/>
      <c r="E221" s="60"/>
      <c r="F221" s="60"/>
      <c r="G221" s="62"/>
      <c r="H221" s="62"/>
      <c r="I221" s="62"/>
      <c r="J221" s="184"/>
      <c r="K221" s="331">
        <v>100</v>
      </c>
      <c r="L221" s="227" t="s">
        <v>162</v>
      </c>
      <c r="M221" s="243">
        <v>94</v>
      </c>
      <c r="N221" s="227" t="s">
        <v>430</v>
      </c>
      <c r="O221" s="227" t="s">
        <v>79</v>
      </c>
      <c r="P221" s="339" t="s">
        <v>237</v>
      </c>
      <c r="Q221" s="60"/>
      <c r="R221" s="66"/>
      <c r="S221" s="60"/>
      <c r="T221" s="60"/>
      <c r="U221" s="62"/>
      <c r="V221" s="60"/>
      <c r="W221" s="69"/>
      <c r="X221" s="69"/>
      <c r="Y221" s="172"/>
      <c r="Z221" s="63"/>
      <c r="AA221" s="63"/>
      <c r="AB221" s="63"/>
      <c r="AC221" s="63"/>
      <c r="AD221" s="63"/>
      <c r="AE221" s="63"/>
      <c r="AF221" s="63"/>
    </row>
    <row r="222" spans="1:32" s="64" customFormat="1" ht="12" customHeight="1" hidden="1">
      <c r="A222" s="60"/>
      <c r="B222" s="99"/>
      <c r="C222" s="61"/>
      <c r="D222" s="61"/>
      <c r="E222" s="60"/>
      <c r="F222" s="60"/>
      <c r="G222" s="62"/>
      <c r="H222" s="62"/>
      <c r="I222" s="62"/>
      <c r="J222" s="184"/>
      <c r="K222" s="332">
        <v>101</v>
      </c>
      <c r="L222" s="227" t="s">
        <v>342</v>
      </c>
      <c r="M222" s="243">
        <v>119</v>
      </c>
      <c r="N222" s="227" t="s">
        <v>428</v>
      </c>
      <c r="O222" s="227" t="s">
        <v>31</v>
      </c>
      <c r="P222" s="339" t="s">
        <v>238</v>
      </c>
      <c r="Q222" s="60"/>
      <c r="R222" s="66"/>
      <c r="S222" s="60"/>
      <c r="T222" s="60"/>
      <c r="U222" s="62"/>
      <c r="V222" s="60"/>
      <c r="W222" s="69"/>
      <c r="X222" s="69"/>
      <c r="Y222" s="172"/>
      <c r="Z222" s="63"/>
      <c r="AA222" s="63"/>
      <c r="AB222" s="63"/>
      <c r="AC222" s="63"/>
      <c r="AD222" s="63"/>
      <c r="AE222" s="63"/>
      <c r="AF222" s="63"/>
    </row>
    <row r="223" spans="1:32" s="64" customFormat="1" ht="12" customHeight="1" hidden="1">
      <c r="A223" s="60"/>
      <c r="B223" s="99"/>
      <c r="C223" s="61"/>
      <c r="D223" s="61"/>
      <c r="E223" s="60"/>
      <c r="F223" s="60"/>
      <c r="G223" s="62"/>
      <c r="H223" s="62"/>
      <c r="I223" s="62"/>
      <c r="J223" s="184"/>
      <c r="K223" s="331">
        <v>102</v>
      </c>
      <c r="L223" s="334" t="s">
        <v>408</v>
      </c>
      <c r="M223" s="243">
        <v>176</v>
      </c>
      <c r="N223" s="227" t="s">
        <v>429</v>
      </c>
      <c r="O223" s="334" t="s">
        <v>82</v>
      </c>
      <c r="P223" s="339" t="s">
        <v>336</v>
      </c>
      <c r="Q223" s="60"/>
      <c r="R223" s="66"/>
      <c r="S223" s="60"/>
      <c r="T223" s="60"/>
      <c r="U223" s="62"/>
      <c r="V223" s="60"/>
      <c r="W223" s="69"/>
      <c r="X223" s="69"/>
      <c r="Y223" s="172"/>
      <c r="Z223" s="63"/>
      <c r="AA223" s="63"/>
      <c r="AB223" s="63"/>
      <c r="AC223" s="63"/>
      <c r="AD223" s="63"/>
      <c r="AE223" s="63"/>
      <c r="AF223" s="63"/>
    </row>
    <row r="224" spans="1:32" s="64" customFormat="1" ht="12" customHeight="1" hidden="1">
      <c r="A224" s="60"/>
      <c r="B224" s="99"/>
      <c r="C224" s="61"/>
      <c r="D224" s="61"/>
      <c r="E224" s="60"/>
      <c r="F224" s="60"/>
      <c r="G224" s="62"/>
      <c r="H224" s="62"/>
      <c r="I224" s="62"/>
      <c r="J224" s="184"/>
      <c r="K224" s="332">
        <v>103</v>
      </c>
      <c r="L224" s="227" t="s">
        <v>32</v>
      </c>
      <c r="M224" s="243">
        <v>131</v>
      </c>
      <c r="N224" s="227" t="s">
        <v>158</v>
      </c>
      <c r="O224" s="227" t="s">
        <v>120</v>
      </c>
      <c r="P224" s="339" t="s">
        <v>158</v>
      </c>
      <c r="Q224" s="60"/>
      <c r="R224" s="66"/>
      <c r="S224" s="60"/>
      <c r="T224" s="60"/>
      <c r="U224" s="62"/>
      <c r="V224" s="60"/>
      <c r="W224" s="69"/>
      <c r="X224" s="69"/>
      <c r="Y224" s="172"/>
      <c r="Z224" s="63"/>
      <c r="AA224" s="63"/>
      <c r="AB224" s="63"/>
      <c r="AC224" s="63"/>
      <c r="AD224" s="63"/>
      <c r="AE224" s="63"/>
      <c r="AF224" s="63"/>
    </row>
    <row r="225" spans="1:32" s="64" customFormat="1" ht="12" customHeight="1" hidden="1">
      <c r="A225" s="60"/>
      <c r="B225" s="99"/>
      <c r="C225" s="61"/>
      <c r="D225" s="61"/>
      <c r="E225" s="60"/>
      <c r="F225" s="60"/>
      <c r="G225" s="62"/>
      <c r="H225" s="62"/>
      <c r="I225" s="62"/>
      <c r="J225" s="184"/>
      <c r="K225" s="331">
        <v>104</v>
      </c>
      <c r="L225" s="227" t="s">
        <v>210</v>
      </c>
      <c r="M225" s="243">
        <v>64</v>
      </c>
      <c r="N225" s="227" t="s">
        <v>431</v>
      </c>
      <c r="O225" s="227" t="s">
        <v>80</v>
      </c>
      <c r="P225" s="339" t="s">
        <v>159</v>
      </c>
      <c r="Q225" s="60"/>
      <c r="R225" s="66"/>
      <c r="S225" s="60"/>
      <c r="T225" s="60"/>
      <c r="U225" s="62"/>
      <c r="V225" s="60"/>
      <c r="W225" s="69"/>
      <c r="X225" s="69"/>
      <c r="Y225" s="172"/>
      <c r="Z225" s="63"/>
      <c r="AA225" s="63"/>
      <c r="AB225" s="63"/>
      <c r="AC225" s="63"/>
      <c r="AD225" s="63"/>
      <c r="AE225" s="63"/>
      <c r="AF225" s="63"/>
    </row>
    <row r="226" spans="1:32" s="64" customFormat="1" ht="12" customHeight="1" hidden="1">
      <c r="A226" s="60"/>
      <c r="B226" s="99"/>
      <c r="C226" s="61"/>
      <c r="D226" s="61"/>
      <c r="E226" s="60"/>
      <c r="F226" s="60"/>
      <c r="G226" s="62"/>
      <c r="H226" s="62"/>
      <c r="I226" s="62"/>
      <c r="J226" s="184"/>
      <c r="K226" s="332">
        <v>105</v>
      </c>
      <c r="L226" s="227" t="s">
        <v>149</v>
      </c>
      <c r="M226" s="243">
        <v>65</v>
      </c>
      <c r="N226" s="227" t="s">
        <v>429</v>
      </c>
      <c r="O226" s="227" t="s">
        <v>82</v>
      </c>
      <c r="P226" s="339" t="s">
        <v>336</v>
      </c>
      <c r="Q226" s="60"/>
      <c r="R226" s="66"/>
      <c r="S226" s="60"/>
      <c r="T226" s="60"/>
      <c r="U226" s="62"/>
      <c r="V226" s="60"/>
      <c r="W226" s="69"/>
      <c r="X226" s="69"/>
      <c r="Y226" s="172"/>
      <c r="Z226" s="63"/>
      <c r="AA226" s="63"/>
      <c r="AB226" s="63"/>
      <c r="AC226" s="63"/>
      <c r="AD226" s="63"/>
      <c r="AE226" s="63"/>
      <c r="AF226" s="63"/>
    </row>
    <row r="227" spans="1:32" s="64" customFormat="1" ht="12" customHeight="1" hidden="1">
      <c r="A227" s="60"/>
      <c r="B227" s="99"/>
      <c r="C227" s="61"/>
      <c r="D227" s="61"/>
      <c r="E227" s="60"/>
      <c r="F227" s="60"/>
      <c r="G227" s="62"/>
      <c r="H227" s="62"/>
      <c r="I227" s="62"/>
      <c r="J227" s="184"/>
      <c r="K227" s="331">
        <v>106</v>
      </c>
      <c r="L227" s="227" t="s">
        <v>184</v>
      </c>
      <c r="M227" s="243">
        <v>66</v>
      </c>
      <c r="N227" s="227" t="s">
        <v>432</v>
      </c>
      <c r="O227" s="227" t="s">
        <v>85</v>
      </c>
      <c r="P227" s="339" t="s">
        <v>161</v>
      </c>
      <c r="Q227" s="60"/>
      <c r="R227" s="66"/>
      <c r="S227" s="60"/>
      <c r="T227" s="60"/>
      <c r="U227" s="62"/>
      <c r="V227" s="60"/>
      <c r="W227" s="69"/>
      <c r="X227" s="69"/>
      <c r="Y227" s="172"/>
      <c r="Z227" s="63"/>
      <c r="AA227" s="63"/>
      <c r="AB227" s="63"/>
      <c r="AC227" s="63"/>
      <c r="AD227" s="63"/>
      <c r="AE227" s="63"/>
      <c r="AF227" s="63"/>
    </row>
    <row r="228" spans="1:32" s="64" customFormat="1" ht="12" customHeight="1" hidden="1">
      <c r="A228" s="60"/>
      <c r="B228" s="99"/>
      <c r="C228" s="61"/>
      <c r="D228" s="61"/>
      <c r="E228" s="60"/>
      <c r="F228" s="60"/>
      <c r="G228" s="62"/>
      <c r="H228" s="62"/>
      <c r="I228" s="62"/>
      <c r="J228" s="184"/>
      <c r="K228" s="332">
        <v>107</v>
      </c>
      <c r="L228" s="227" t="s">
        <v>355</v>
      </c>
      <c r="M228" s="243">
        <v>127</v>
      </c>
      <c r="N228" s="346" t="s">
        <v>437</v>
      </c>
      <c r="O228" s="227" t="s">
        <v>357</v>
      </c>
      <c r="P228" s="339" t="s">
        <v>297</v>
      </c>
      <c r="Q228" s="60"/>
      <c r="R228" s="66"/>
      <c r="S228" s="60"/>
      <c r="T228" s="60"/>
      <c r="U228" s="62"/>
      <c r="V228" s="60"/>
      <c r="W228" s="69"/>
      <c r="X228" s="69"/>
      <c r="Y228" s="172"/>
      <c r="Z228" s="63"/>
      <c r="AA228" s="63"/>
      <c r="AB228" s="63"/>
      <c r="AC228" s="63"/>
      <c r="AD228" s="63"/>
      <c r="AE228" s="63"/>
      <c r="AF228" s="63"/>
    </row>
    <row r="229" spans="1:32" s="64" customFormat="1" ht="12" customHeight="1" hidden="1">
      <c r="A229" s="60"/>
      <c r="B229" s="99"/>
      <c r="C229" s="61"/>
      <c r="D229" s="61"/>
      <c r="E229" s="60"/>
      <c r="F229" s="60"/>
      <c r="G229" s="62"/>
      <c r="H229" s="62"/>
      <c r="I229" s="62"/>
      <c r="J229" s="184"/>
      <c r="K229" s="331">
        <v>108</v>
      </c>
      <c r="L229" s="227" t="s">
        <v>33</v>
      </c>
      <c r="M229" s="243">
        <v>140</v>
      </c>
      <c r="N229" s="227" t="s">
        <v>298</v>
      </c>
      <c r="O229" s="227" t="s">
        <v>93</v>
      </c>
      <c r="P229" s="339" t="s">
        <v>156</v>
      </c>
      <c r="Q229" s="60"/>
      <c r="R229" s="66"/>
      <c r="S229" s="60"/>
      <c r="T229" s="60"/>
      <c r="U229" s="62"/>
      <c r="V229" s="60"/>
      <c r="W229" s="69"/>
      <c r="X229" s="69"/>
      <c r="Y229" s="172"/>
      <c r="Z229" s="63"/>
      <c r="AA229" s="63"/>
      <c r="AB229" s="63"/>
      <c r="AC229" s="63"/>
      <c r="AD229" s="63"/>
      <c r="AE229" s="63"/>
      <c r="AF229" s="63"/>
    </row>
    <row r="230" spans="1:32" s="64" customFormat="1" ht="12" customHeight="1" hidden="1">
      <c r="A230" s="60"/>
      <c r="B230" s="99"/>
      <c r="C230" s="61"/>
      <c r="D230" s="61"/>
      <c r="E230" s="60"/>
      <c r="F230" s="60"/>
      <c r="G230" s="62"/>
      <c r="H230" s="62"/>
      <c r="I230" s="62"/>
      <c r="J230" s="184"/>
      <c r="K230" s="332">
        <v>109</v>
      </c>
      <c r="L230" s="227" t="s">
        <v>211</v>
      </c>
      <c r="M230" s="243">
        <v>67</v>
      </c>
      <c r="N230" s="227" t="s">
        <v>431</v>
      </c>
      <c r="O230" s="227" t="s">
        <v>80</v>
      </c>
      <c r="P230" s="339" t="s">
        <v>159</v>
      </c>
      <c r="Q230" s="60"/>
      <c r="R230" s="66"/>
      <c r="S230" s="60"/>
      <c r="T230" s="60"/>
      <c r="U230" s="62"/>
      <c r="V230" s="60"/>
      <c r="W230" s="69"/>
      <c r="X230" s="69"/>
      <c r="Y230" s="172"/>
      <c r="Z230" s="63"/>
      <c r="AA230" s="63"/>
      <c r="AB230" s="63"/>
      <c r="AC230" s="63"/>
      <c r="AD230" s="63"/>
      <c r="AE230" s="63"/>
      <c r="AF230" s="63"/>
    </row>
    <row r="231" spans="1:32" s="64" customFormat="1" ht="12" customHeight="1" hidden="1">
      <c r="A231" s="60"/>
      <c r="B231" s="99"/>
      <c r="C231" s="61"/>
      <c r="D231" s="61"/>
      <c r="E231" s="60"/>
      <c r="F231" s="60"/>
      <c r="G231" s="62"/>
      <c r="H231" s="62"/>
      <c r="I231" s="62"/>
      <c r="J231" s="184"/>
      <c r="K231" s="331">
        <v>110</v>
      </c>
      <c r="L231" s="227" t="s">
        <v>10</v>
      </c>
      <c r="M231" s="243">
        <v>151</v>
      </c>
      <c r="N231" s="227" t="s">
        <v>432</v>
      </c>
      <c r="O231" s="227" t="s">
        <v>85</v>
      </c>
      <c r="P231" s="339" t="s">
        <v>161</v>
      </c>
      <c r="Q231" s="60"/>
      <c r="R231" s="66"/>
      <c r="S231" s="60"/>
      <c r="T231" s="60"/>
      <c r="U231" s="62"/>
      <c r="V231" s="60"/>
      <c r="W231" s="69"/>
      <c r="X231" s="69"/>
      <c r="Y231" s="172"/>
      <c r="Z231" s="63"/>
      <c r="AA231" s="63"/>
      <c r="AB231" s="63"/>
      <c r="AC231" s="63"/>
      <c r="AD231" s="63"/>
      <c r="AE231" s="63"/>
      <c r="AF231" s="63"/>
    </row>
    <row r="232" spans="1:32" s="64" customFormat="1" ht="12" customHeight="1" hidden="1">
      <c r="A232" s="60"/>
      <c r="B232" s="99"/>
      <c r="C232" s="61"/>
      <c r="D232" s="61"/>
      <c r="E232" s="60"/>
      <c r="F232" s="60"/>
      <c r="G232" s="62"/>
      <c r="H232" s="62"/>
      <c r="I232" s="62"/>
      <c r="J232" s="184"/>
      <c r="K232" s="332">
        <v>111</v>
      </c>
      <c r="L232" s="227" t="s">
        <v>165</v>
      </c>
      <c r="M232" s="243">
        <v>103</v>
      </c>
      <c r="N232" s="227" t="s">
        <v>430</v>
      </c>
      <c r="O232" s="227" t="s">
        <v>90</v>
      </c>
      <c r="P232" s="339" t="s">
        <v>237</v>
      </c>
      <c r="Q232" s="60"/>
      <c r="R232" s="66"/>
      <c r="S232" s="60"/>
      <c r="T232" s="60"/>
      <c r="U232" s="62"/>
      <c r="V232" s="60"/>
      <c r="W232" s="69"/>
      <c r="X232" s="69"/>
      <c r="Y232" s="172"/>
      <c r="Z232" s="63"/>
      <c r="AA232" s="63"/>
      <c r="AB232" s="63"/>
      <c r="AC232" s="63"/>
      <c r="AD232" s="63"/>
      <c r="AE232" s="63"/>
      <c r="AF232" s="63"/>
    </row>
    <row r="233" spans="1:32" s="64" customFormat="1" ht="12" customHeight="1" hidden="1">
      <c r="A233" s="60"/>
      <c r="B233" s="99"/>
      <c r="C233" s="61"/>
      <c r="D233" s="61"/>
      <c r="E233" s="60"/>
      <c r="F233" s="60"/>
      <c r="G233" s="62"/>
      <c r="H233" s="62"/>
      <c r="I233" s="62"/>
      <c r="J233" s="184"/>
      <c r="K233" s="331">
        <v>112</v>
      </c>
      <c r="L233" s="227" t="s">
        <v>409</v>
      </c>
      <c r="M233" s="243">
        <v>164</v>
      </c>
      <c r="N233" s="227" t="s">
        <v>431</v>
      </c>
      <c r="O233" s="227" t="s">
        <v>80</v>
      </c>
      <c r="P233" s="339" t="s">
        <v>159</v>
      </c>
      <c r="Q233" s="60"/>
      <c r="R233" s="66"/>
      <c r="S233" s="60"/>
      <c r="T233" s="60"/>
      <c r="U233" s="62"/>
      <c r="V233" s="60"/>
      <c r="W233" s="69"/>
      <c r="X233" s="69"/>
      <c r="Y233" s="172"/>
      <c r="Z233" s="63"/>
      <c r="AA233" s="63"/>
      <c r="AB233" s="63"/>
      <c r="AC233" s="63"/>
      <c r="AD233" s="63"/>
      <c r="AE233" s="63"/>
      <c r="AF233" s="63"/>
    </row>
    <row r="234" spans="1:32" s="64" customFormat="1" ht="12" customHeight="1" hidden="1">
      <c r="A234" s="60"/>
      <c r="B234" s="99"/>
      <c r="C234" s="61"/>
      <c r="D234" s="61"/>
      <c r="E234" s="60"/>
      <c r="F234" s="60"/>
      <c r="G234" s="62"/>
      <c r="H234" s="62"/>
      <c r="I234" s="62"/>
      <c r="J234" s="184"/>
      <c r="K234" s="332">
        <v>113</v>
      </c>
      <c r="L234" s="227" t="s">
        <v>222</v>
      </c>
      <c r="M234" s="243">
        <v>96</v>
      </c>
      <c r="N234" s="227" t="s">
        <v>434</v>
      </c>
      <c r="O234" s="227" t="s">
        <v>118</v>
      </c>
      <c r="P234" s="339" t="s">
        <v>84</v>
      </c>
      <c r="Q234" s="60"/>
      <c r="R234" s="66"/>
      <c r="S234" s="60"/>
      <c r="T234" s="60"/>
      <c r="U234" s="62"/>
      <c r="V234" s="60"/>
      <c r="W234" s="69"/>
      <c r="X234" s="69"/>
      <c r="Y234" s="172"/>
      <c r="Z234" s="63"/>
      <c r="AA234" s="63"/>
      <c r="AB234" s="63"/>
      <c r="AC234" s="63"/>
      <c r="AD234" s="63"/>
      <c r="AE234" s="63"/>
      <c r="AF234" s="63"/>
    </row>
    <row r="235" spans="1:32" s="64" customFormat="1" ht="12" customHeight="1" hidden="1">
      <c r="A235" s="60"/>
      <c r="B235" s="99"/>
      <c r="C235" s="61"/>
      <c r="D235" s="61"/>
      <c r="E235" s="60"/>
      <c r="F235" s="60"/>
      <c r="G235" s="62"/>
      <c r="H235" s="62"/>
      <c r="I235" s="62"/>
      <c r="J235" s="184"/>
      <c r="K235" s="331">
        <v>114</v>
      </c>
      <c r="L235" s="227" t="s">
        <v>205</v>
      </c>
      <c r="M235" s="243">
        <v>68</v>
      </c>
      <c r="N235" s="227" t="s">
        <v>435</v>
      </c>
      <c r="O235" s="227" t="s">
        <v>24</v>
      </c>
      <c r="P235" s="339" t="s">
        <v>139</v>
      </c>
      <c r="Q235" s="60"/>
      <c r="R235" s="66"/>
      <c r="S235" s="60"/>
      <c r="T235" s="60"/>
      <c r="U235" s="62"/>
      <c r="V235" s="60"/>
      <c r="W235" s="69"/>
      <c r="X235" s="69"/>
      <c r="Y235" s="172"/>
      <c r="Z235" s="63"/>
      <c r="AA235" s="63"/>
      <c r="AB235" s="63"/>
      <c r="AC235" s="63"/>
      <c r="AD235" s="63"/>
      <c r="AE235" s="63"/>
      <c r="AF235" s="63"/>
    </row>
    <row r="236" spans="1:32" s="64" customFormat="1" ht="12" customHeight="1" hidden="1">
      <c r="A236" s="60"/>
      <c r="B236" s="99"/>
      <c r="C236" s="61"/>
      <c r="D236" s="61"/>
      <c r="E236" s="60"/>
      <c r="F236" s="60"/>
      <c r="G236" s="62"/>
      <c r="H236" s="62"/>
      <c r="I236" s="62"/>
      <c r="J236" s="184"/>
      <c r="K236" s="332">
        <v>115</v>
      </c>
      <c r="L236" s="227" t="s">
        <v>185</v>
      </c>
      <c r="M236" s="243">
        <v>71</v>
      </c>
      <c r="N236" s="227" t="s">
        <v>432</v>
      </c>
      <c r="O236" s="227" t="s">
        <v>85</v>
      </c>
      <c r="P236" s="339" t="s">
        <v>161</v>
      </c>
      <c r="Q236" s="60"/>
      <c r="R236" s="66"/>
      <c r="S236" s="60"/>
      <c r="T236" s="60"/>
      <c r="U236" s="62"/>
      <c r="V236" s="60"/>
      <c r="W236" s="69"/>
      <c r="X236" s="69"/>
      <c r="Y236" s="172"/>
      <c r="Z236" s="63"/>
      <c r="AA236" s="63"/>
      <c r="AB236" s="63"/>
      <c r="AC236" s="63"/>
      <c r="AD236" s="63"/>
      <c r="AE236" s="63"/>
      <c r="AF236" s="63"/>
    </row>
    <row r="237" spans="1:32" s="64" customFormat="1" ht="12" customHeight="1" hidden="1">
      <c r="A237" s="60"/>
      <c r="B237" s="99"/>
      <c r="C237" s="61"/>
      <c r="D237" s="61"/>
      <c r="E237" s="60"/>
      <c r="F237" s="60"/>
      <c r="G237" s="62"/>
      <c r="H237" s="62"/>
      <c r="I237" s="62"/>
      <c r="J237" s="184"/>
      <c r="K237" s="331">
        <v>116</v>
      </c>
      <c r="L237" s="227" t="s">
        <v>350</v>
      </c>
      <c r="M237" s="243">
        <v>168</v>
      </c>
      <c r="N237" s="227" t="s">
        <v>298</v>
      </c>
      <c r="O237" s="227" t="s">
        <v>92</v>
      </c>
      <c r="P237" s="339" t="s">
        <v>156</v>
      </c>
      <c r="Q237" s="60"/>
      <c r="R237" s="66"/>
      <c r="S237" s="60"/>
      <c r="T237" s="60"/>
      <c r="U237" s="62"/>
      <c r="V237" s="60"/>
      <c r="W237" s="69"/>
      <c r="X237" s="69"/>
      <c r="Y237" s="172"/>
      <c r="Z237" s="63"/>
      <c r="AA237" s="63"/>
      <c r="AB237" s="63"/>
      <c r="AC237" s="63"/>
      <c r="AD237" s="63"/>
      <c r="AE237" s="63"/>
      <c r="AF237" s="63"/>
    </row>
    <row r="238" spans="1:32" s="64" customFormat="1" ht="12" customHeight="1" hidden="1">
      <c r="A238" s="60"/>
      <c r="B238" s="99"/>
      <c r="C238" s="61"/>
      <c r="D238" s="61"/>
      <c r="E238" s="60"/>
      <c r="F238" s="60"/>
      <c r="G238" s="62"/>
      <c r="H238" s="62"/>
      <c r="I238" s="62"/>
      <c r="J238" s="184"/>
      <c r="K238" s="332">
        <v>117</v>
      </c>
      <c r="L238" s="227" t="s">
        <v>150</v>
      </c>
      <c r="M238" s="243">
        <v>77</v>
      </c>
      <c r="N238" s="227" t="s">
        <v>433</v>
      </c>
      <c r="O238" s="227" t="s">
        <v>101</v>
      </c>
      <c r="P238" s="339" t="s">
        <v>228</v>
      </c>
      <c r="Q238" s="60"/>
      <c r="R238" s="66"/>
      <c r="S238" s="60"/>
      <c r="T238" s="60"/>
      <c r="U238" s="62"/>
      <c r="V238" s="60"/>
      <c r="W238" s="69"/>
      <c r="X238" s="69"/>
      <c r="Y238" s="172"/>
      <c r="Z238" s="63"/>
      <c r="AA238" s="63"/>
      <c r="AB238" s="63"/>
      <c r="AC238" s="63"/>
      <c r="AD238" s="63"/>
      <c r="AE238" s="63"/>
      <c r="AF238" s="63"/>
    </row>
    <row r="239" spans="1:32" s="64" customFormat="1" ht="12" customHeight="1" hidden="1">
      <c r="A239" s="60"/>
      <c r="B239" s="99"/>
      <c r="C239" s="61"/>
      <c r="D239" s="61"/>
      <c r="E239" s="60"/>
      <c r="F239" s="60"/>
      <c r="G239" s="62"/>
      <c r="H239" s="62"/>
      <c r="I239" s="62"/>
      <c r="J239" s="184"/>
      <c r="K239" s="331">
        <v>118</v>
      </c>
      <c r="L239" s="227" t="s">
        <v>197</v>
      </c>
      <c r="M239" s="243">
        <v>102</v>
      </c>
      <c r="N239" s="227" t="s">
        <v>429</v>
      </c>
      <c r="O239" s="227" t="s">
        <v>82</v>
      </c>
      <c r="P239" s="339" t="s">
        <v>336</v>
      </c>
      <c r="Q239" s="60"/>
      <c r="R239" s="66"/>
      <c r="S239" s="60"/>
      <c r="T239" s="60"/>
      <c r="U239" s="62"/>
      <c r="V239" s="60"/>
      <c r="W239" s="69"/>
      <c r="X239" s="69"/>
      <c r="Y239" s="172"/>
      <c r="Z239" s="63"/>
      <c r="AA239" s="63"/>
      <c r="AB239" s="63"/>
      <c r="AC239" s="63"/>
      <c r="AD239" s="63"/>
      <c r="AE239" s="63"/>
      <c r="AF239" s="63"/>
    </row>
    <row r="240" spans="1:32" s="64" customFormat="1" ht="12" customHeight="1" hidden="1">
      <c r="A240" s="60"/>
      <c r="B240" s="99"/>
      <c r="C240" s="61"/>
      <c r="D240" s="61"/>
      <c r="E240" s="60"/>
      <c r="F240" s="60"/>
      <c r="G240" s="62"/>
      <c r="H240" s="62"/>
      <c r="I240" s="62"/>
      <c r="J240" s="184"/>
      <c r="K240" s="332">
        <v>119</v>
      </c>
      <c r="L240" s="227" t="s">
        <v>202</v>
      </c>
      <c r="M240" s="243">
        <v>99</v>
      </c>
      <c r="N240" s="227" t="s">
        <v>298</v>
      </c>
      <c r="O240" s="227" t="s">
        <v>95</v>
      </c>
      <c r="P240" s="339" t="s">
        <v>156</v>
      </c>
      <c r="Q240" s="60"/>
      <c r="R240" s="66"/>
      <c r="S240" s="60"/>
      <c r="T240" s="60"/>
      <c r="U240" s="62"/>
      <c r="V240" s="60"/>
      <c r="W240" s="69"/>
      <c r="X240" s="69"/>
      <c r="Y240" s="172"/>
      <c r="Z240" s="63"/>
      <c r="AA240" s="63"/>
      <c r="AB240" s="63"/>
      <c r="AC240" s="63"/>
      <c r="AD240" s="63"/>
      <c r="AE240" s="63"/>
      <c r="AF240" s="63"/>
    </row>
    <row r="241" spans="1:32" s="64" customFormat="1" ht="12" customHeight="1" hidden="1">
      <c r="A241" s="60"/>
      <c r="B241" s="99"/>
      <c r="C241" s="61"/>
      <c r="D241" s="61"/>
      <c r="E241" s="60"/>
      <c r="F241" s="60"/>
      <c r="G241" s="62"/>
      <c r="H241" s="62"/>
      <c r="I241" s="62"/>
      <c r="J241" s="184"/>
      <c r="K241" s="331">
        <v>120</v>
      </c>
      <c r="L241" s="227" t="s">
        <v>175</v>
      </c>
      <c r="M241" s="243">
        <v>72</v>
      </c>
      <c r="N241" s="227" t="s">
        <v>433</v>
      </c>
      <c r="O241" s="227" t="s">
        <v>101</v>
      </c>
      <c r="P241" s="339" t="s">
        <v>228</v>
      </c>
      <c r="Q241" s="60"/>
      <c r="R241" s="66"/>
      <c r="S241" s="60"/>
      <c r="T241" s="60"/>
      <c r="U241" s="62"/>
      <c r="V241" s="60"/>
      <c r="W241" s="69"/>
      <c r="X241" s="69"/>
      <c r="Y241" s="172"/>
      <c r="Z241" s="63"/>
      <c r="AA241" s="63"/>
      <c r="AB241" s="63"/>
      <c r="AC241" s="63"/>
      <c r="AD241" s="63"/>
      <c r="AE241" s="63"/>
      <c r="AF241" s="63"/>
    </row>
    <row r="242" spans="1:32" s="64" customFormat="1" ht="12" customHeight="1" hidden="1">
      <c r="A242" s="60"/>
      <c r="B242" s="99"/>
      <c r="C242" s="61"/>
      <c r="D242" s="61"/>
      <c r="E242" s="60"/>
      <c r="F242" s="60"/>
      <c r="G242" s="62"/>
      <c r="H242" s="62"/>
      <c r="I242" s="62"/>
      <c r="J242" s="184"/>
      <c r="K242" s="332">
        <v>121</v>
      </c>
      <c r="L242" s="227" t="s">
        <v>151</v>
      </c>
      <c r="M242" s="243">
        <v>73</v>
      </c>
      <c r="N242" s="227" t="s">
        <v>429</v>
      </c>
      <c r="O242" s="227" t="s">
        <v>94</v>
      </c>
      <c r="P242" s="339" t="s">
        <v>336</v>
      </c>
      <c r="U242" s="229"/>
      <c r="V242" s="60"/>
      <c r="W242" s="69"/>
      <c r="X242" s="69"/>
      <c r="Y242" s="172"/>
      <c r="Z242" s="63"/>
      <c r="AA242" s="63"/>
      <c r="AB242" s="63"/>
      <c r="AC242" s="63"/>
      <c r="AD242" s="63"/>
      <c r="AE242" s="63"/>
      <c r="AF242" s="63"/>
    </row>
    <row r="243" spans="1:32" s="64" customFormat="1" ht="12" customHeight="1" hidden="1">
      <c r="A243" s="60"/>
      <c r="B243" s="99"/>
      <c r="C243" s="61"/>
      <c r="D243" s="61"/>
      <c r="E243" s="60"/>
      <c r="F243" s="60"/>
      <c r="G243" s="62"/>
      <c r="H243" s="62"/>
      <c r="I243" s="62"/>
      <c r="J243" s="184"/>
      <c r="K243" s="331">
        <v>122</v>
      </c>
      <c r="L243" s="227" t="s">
        <v>7</v>
      </c>
      <c r="M243" s="243">
        <v>157</v>
      </c>
      <c r="N243" s="227" t="s">
        <v>298</v>
      </c>
      <c r="O243" s="227" t="s">
        <v>93</v>
      </c>
      <c r="P243" s="339" t="s">
        <v>156</v>
      </c>
      <c r="Q243" s="60"/>
      <c r="R243" s="66"/>
      <c r="S243" s="60"/>
      <c r="T243" s="60"/>
      <c r="U243" s="62"/>
      <c r="V243" s="60"/>
      <c r="W243" s="69"/>
      <c r="X243" s="69"/>
      <c r="Y243" s="172"/>
      <c r="Z243" s="63"/>
      <c r="AA243" s="63"/>
      <c r="AB243" s="63"/>
      <c r="AC243" s="63"/>
      <c r="AD243" s="63"/>
      <c r="AE243" s="63"/>
      <c r="AF243" s="63"/>
    </row>
    <row r="244" spans="1:32" s="64" customFormat="1" ht="12" customHeight="1" hidden="1">
      <c r="A244" s="60"/>
      <c r="B244" s="99"/>
      <c r="C244" s="61"/>
      <c r="D244" s="61"/>
      <c r="E244" s="60"/>
      <c r="F244" s="60"/>
      <c r="G244" s="62"/>
      <c r="H244" s="62"/>
      <c r="I244" s="62"/>
      <c r="J244" s="184"/>
      <c r="K244" s="332">
        <v>123</v>
      </c>
      <c r="L244" s="227" t="s">
        <v>351</v>
      </c>
      <c r="M244" s="243">
        <v>98</v>
      </c>
      <c r="N244" s="227" t="s">
        <v>429</v>
      </c>
      <c r="O244" s="227" t="s">
        <v>94</v>
      </c>
      <c r="P244" s="339" t="s">
        <v>336</v>
      </c>
      <c r="Q244" s="60"/>
      <c r="R244" s="66"/>
      <c r="S244" s="60"/>
      <c r="T244" s="60"/>
      <c r="U244" s="62"/>
      <c r="V244" s="60"/>
      <c r="W244" s="69"/>
      <c r="X244" s="69"/>
      <c r="Y244" s="172"/>
      <c r="Z244" s="63"/>
      <c r="AA244" s="63"/>
      <c r="AB244" s="63"/>
      <c r="AC244" s="63"/>
      <c r="AD244" s="63"/>
      <c r="AE244" s="63"/>
      <c r="AF244" s="63"/>
    </row>
    <row r="245" spans="1:32" s="64" customFormat="1" ht="12" customHeight="1" hidden="1">
      <c r="A245" s="60"/>
      <c r="B245" s="99"/>
      <c r="C245" s="61"/>
      <c r="D245" s="61"/>
      <c r="E245" s="60"/>
      <c r="F245" s="60"/>
      <c r="G245" s="62"/>
      <c r="H245" s="62"/>
      <c r="I245" s="62"/>
      <c r="J245" s="184"/>
      <c r="K245" s="331">
        <v>124</v>
      </c>
      <c r="L245" s="227" t="s">
        <v>195</v>
      </c>
      <c r="M245" s="243">
        <v>74</v>
      </c>
      <c r="N245" s="227" t="s">
        <v>429</v>
      </c>
      <c r="O245" s="227" t="s">
        <v>94</v>
      </c>
      <c r="P245" s="339" t="s">
        <v>336</v>
      </c>
      <c r="Q245" s="60"/>
      <c r="R245" s="66"/>
      <c r="S245" s="60"/>
      <c r="T245" s="60"/>
      <c r="U245" s="62"/>
      <c r="V245" s="60"/>
      <c r="W245" s="69"/>
      <c r="X245" s="69"/>
      <c r="Y245" s="172"/>
      <c r="Z245" s="63"/>
      <c r="AA245" s="63"/>
      <c r="AB245" s="63"/>
      <c r="AC245" s="63"/>
      <c r="AD245" s="63"/>
      <c r="AE245" s="63"/>
      <c r="AF245" s="63"/>
    </row>
    <row r="246" spans="1:32" s="64" customFormat="1" ht="12" customHeight="1" hidden="1">
      <c r="A246" s="60"/>
      <c r="B246" s="99"/>
      <c r="C246" s="61"/>
      <c r="D246" s="61"/>
      <c r="E246" s="60"/>
      <c r="F246" s="60"/>
      <c r="G246" s="62"/>
      <c r="H246" s="62"/>
      <c r="I246" s="62"/>
      <c r="J246" s="184"/>
      <c r="K246" s="332">
        <v>125</v>
      </c>
      <c r="L246" s="227" t="s">
        <v>229</v>
      </c>
      <c r="M246" s="243">
        <v>76</v>
      </c>
      <c r="N246" s="227" t="s">
        <v>430</v>
      </c>
      <c r="O246" s="227" t="s">
        <v>34</v>
      </c>
      <c r="P246" s="339" t="s">
        <v>237</v>
      </c>
      <c r="Q246" s="60"/>
      <c r="R246" s="66"/>
      <c r="S246" s="60"/>
      <c r="T246" s="60"/>
      <c r="U246" s="62"/>
      <c r="V246" s="60"/>
      <c r="W246" s="69"/>
      <c r="X246" s="69"/>
      <c r="Y246" s="172"/>
      <c r="Z246" s="63"/>
      <c r="AA246" s="63"/>
      <c r="AB246" s="63"/>
      <c r="AC246" s="63"/>
      <c r="AD246" s="63"/>
      <c r="AE246" s="63"/>
      <c r="AF246" s="63"/>
    </row>
    <row r="247" spans="1:32" s="64" customFormat="1" ht="12" customHeight="1" hidden="1">
      <c r="A247" s="60"/>
      <c r="B247" s="99"/>
      <c r="C247" s="61"/>
      <c r="D247" s="61"/>
      <c r="E247" s="60"/>
      <c r="F247" s="60"/>
      <c r="G247" s="62"/>
      <c r="H247" s="62"/>
      <c r="I247" s="62"/>
      <c r="J247" s="184"/>
      <c r="K247" s="331">
        <v>126</v>
      </c>
      <c r="L247" s="227" t="s">
        <v>35</v>
      </c>
      <c r="M247" s="243">
        <v>117</v>
      </c>
      <c r="N247" s="227" t="s">
        <v>438</v>
      </c>
      <c r="O247" s="227" t="s">
        <v>36</v>
      </c>
      <c r="P247" s="339" t="s">
        <v>153</v>
      </c>
      <c r="Q247" s="60"/>
      <c r="R247" s="66"/>
      <c r="S247" s="60"/>
      <c r="T247" s="60"/>
      <c r="U247" s="62"/>
      <c r="V247" s="60"/>
      <c r="W247" s="69"/>
      <c r="X247" s="69"/>
      <c r="Y247" s="172"/>
      <c r="Z247" s="63"/>
      <c r="AA247" s="63"/>
      <c r="AB247" s="63"/>
      <c r="AC247" s="63"/>
      <c r="AD247" s="63"/>
      <c r="AE247" s="63"/>
      <c r="AF247" s="63"/>
    </row>
    <row r="248" spans="1:32" s="64" customFormat="1" ht="12" customHeight="1" hidden="1">
      <c r="A248" s="60"/>
      <c r="B248" s="99"/>
      <c r="C248" s="61"/>
      <c r="D248" s="61"/>
      <c r="E248" s="60"/>
      <c r="F248" s="60"/>
      <c r="G248" s="62"/>
      <c r="H248" s="62"/>
      <c r="I248" s="62"/>
      <c r="J248" s="184"/>
      <c r="K248" s="332">
        <v>127</v>
      </c>
      <c r="L248" s="58" t="s">
        <v>410</v>
      </c>
      <c r="M248" s="333">
        <v>179</v>
      </c>
      <c r="N248" s="64" t="s">
        <v>430</v>
      </c>
      <c r="O248" s="58" t="s">
        <v>411</v>
      </c>
      <c r="P248" s="339" t="s">
        <v>237</v>
      </c>
      <c r="Q248" s="60"/>
      <c r="R248" s="66"/>
      <c r="S248" s="60"/>
      <c r="T248" s="60"/>
      <c r="U248" s="62"/>
      <c r="V248" s="60"/>
      <c r="W248" s="69"/>
      <c r="X248" s="69"/>
      <c r="Y248" s="172"/>
      <c r="Z248" s="63"/>
      <c r="AA248" s="63"/>
      <c r="AB248" s="63"/>
      <c r="AC248" s="63"/>
      <c r="AD248" s="63"/>
      <c r="AE248" s="63"/>
      <c r="AF248" s="63"/>
    </row>
    <row r="249" spans="1:32" s="64" customFormat="1" ht="12" customHeight="1" hidden="1">
      <c r="A249" s="60"/>
      <c r="B249" s="99"/>
      <c r="C249" s="61"/>
      <c r="D249" s="61"/>
      <c r="E249" s="60"/>
      <c r="F249" s="60"/>
      <c r="G249" s="62"/>
      <c r="H249" s="62"/>
      <c r="I249" s="62"/>
      <c r="J249" s="184"/>
      <c r="K249" s="331">
        <v>128</v>
      </c>
      <c r="L249" s="227" t="s">
        <v>196</v>
      </c>
      <c r="M249" s="243">
        <v>78</v>
      </c>
      <c r="N249" s="227" t="s">
        <v>429</v>
      </c>
      <c r="O249" s="227" t="s">
        <v>82</v>
      </c>
      <c r="P249" s="339" t="s">
        <v>336</v>
      </c>
      <c r="Q249" s="60"/>
      <c r="R249" s="66"/>
      <c r="S249" s="60"/>
      <c r="T249" s="60"/>
      <c r="U249" s="62"/>
      <c r="V249" s="60"/>
      <c r="W249" s="69"/>
      <c r="X249" s="69"/>
      <c r="Y249" s="172"/>
      <c r="Z249" s="63"/>
      <c r="AA249" s="63"/>
      <c r="AB249" s="63"/>
      <c r="AC249" s="63"/>
      <c r="AD249" s="63"/>
      <c r="AE249" s="63"/>
      <c r="AF249" s="63"/>
    </row>
    <row r="250" spans="1:32" s="64" customFormat="1" ht="12" customHeight="1" hidden="1">
      <c r="A250" s="60"/>
      <c r="B250" s="99"/>
      <c r="C250" s="61"/>
      <c r="D250" s="61"/>
      <c r="E250" s="60"/>
      <c r="F250" s="60"/>
      <c r="G250" s="62"/>
      <c r="H250" s="62"/>
      <c r="I250" s="62"/>
      <c r="J250" s="184"/>
      <c r="K250" s="332">
        <v>129</v>
      </c>
      <c r="L250" s="227" t="s">
        <v>356</v>
      </c>
      <c r="M250" s="243">
        <v>167</v>
      </c>
      <c r="N250" s="227" t="s">
        <v>428</v>
      </c>
      <c r="O250" s="227" t="s">
        <v>30</v>
      </c>
      <c r="P250" s="339" t="s">
        <v>238</v>
      </c>
      <c r="Q250" s="60"/>
      <c r="R250" s="66"/>
      <c r="S250" s="60"/>
      <c r="T250" s="60"/>
      <c r="U250" s="62"/>
      <c r="V250" s="60"/>
      <c r="W250" s="69"/>
      <c r="X250" s="69"/>
      <c r="Y250" s="172"/>
      <c r="Z250" s="63"/>
      <c r="AA250" s="63"/>
      <c r="AB250" s="63"/>
      <c r="AC250" s="63"/>
      <c r="AD250" s="63"/>
      <c r="AE250" s="63"/>
      <c r="AF250" s="63"/>
    </row>
    <row r="251" spans="1:32" s="64" customFormat="1" ht="12" customHeight="1" hidden="1">
      <c r="A251" s="60"/>
      <c r="B251" s="99"/>
      <c r="C251" s="61"/>
      <c r="D251" s="61"/>
      <c r="E251" s="60"/>
      <c r="F251" s="60"/>
      <c r="G251" s="62"/>
      <c r="H251" s="62"/>
      <c r="I251" s="62"/>
      <c r="J251" s="184"/>
      <c r="K251" s="331">
        <v>130</v>
      </c>
      <c r="L251" s="227" t="s">
        <v>37</v>
      </c>
      <c r="M251" s="243">
        <v>79</v>
      </c>
      <c r="N251" s="227" t="s">
        <v>433</v>
      </c>
      <c r="O251" s="227" t="s">
        <v>101</v>
      </c>
      <c r="P251" s="339" t="s">
        <v>228</v>
      </c>
      <c r="Q251" s="60"/>
      <c r="R251" s="66"/>
      <c r="S251" s="60"/>
      <c r="T251" s="60"/>
      <c r="U251" s="62"/>
      <c r="V251" s="60"/>
      <c r="W251" s="69"/>
      <c r="X251" s="69"/>
      <c r="Y251" s="172"/>
      <c r="Z251" s="63"/>
      <c r="AA251" s="63"/>
      <c r="AB251" s="63"/>
      <c r="AC251" s="63"/>
      <c r="AD251" s="63"/>
      <c r="AE251" s="63"/>
      <c r="AF251" s="63"/>
    </row>
    <row r="252" spans="1:32" s="64" customFormat="1" ht="12" customHeight="1" hidden="1">
      <c r="A252" s="60"/>
      <c r="B252" s="99"/>
      <c r="C252" s="61"/>
      <c r="D252" s="61"/>
      <c r="E252" s="60"/>
      <c r="F252" s="60"/>
      <c r="G252" s="62"/>
      <c r="H252" s="62"/>
      <c r="I252" s="62"/>
      <c r="J252" s="184"/>
      <c r="K252" s="332">
        <v>131</v>
      </c>
      <c r="L252" s="227" t="s">
        <v>186</v>
      </c>
      <c r="M252" s="243">
        <v>80</v>
      </c>
      <c r="N252" s="227" t="s">
        <v>432</v>
      </c>
      <c r="O252" s="227" t="s">
        <v>85</v>
      </c>
      <c r="P252" s="339" t="s">
        <v>161</v>
      </c>
      <c r="Q252" s="60"/>
      <c r="R252" s="66"/>
      <c r="S252" s="60"/>
      <c r="T252" s="60"/>
      <c r="U252" s="62"/>
      <c r="V252" s="60"/>
      <c r="W252" s="69"/>
      <c r="X252" s="69"/>
      <c r="Y252" s="172"/>
      <c r="Z252" s="63"/>
      <c r="AA252" s="63"/>
      <c r="AB252" s="63"/>
      <c r="AC252" s="63"/>
      <c r="AD252" s="63"/>
      <c r="AE252" s="63"/>
      <c r="AF252" s="63"/>
    </row>
    <row r="253" spans="1:32" s="64" customFormat="1" ht="12" customHeight="1" hidden="1">
      <c r="A253" s="60"/>
      <c r="B253" s="99"/>
      <c r="C253" s="61"/>
      <c r="D253" s="61"/>
      <c r="E253" s="60"/>
      <c r="F253" s="60"/>
      <c r="G253" s="62"/>
      <c r="H253" s="62"/>
      <c r="I253" s="62"/>
      <c r="J253" s="184"/>
      <c r="K253" s="331">
        <v>132</v>
      </c>
      <c r="L253" s="227" t="s">
        <v>302</v>
      </c>
      <c r="M253" s="243">
        <v>128</v>
      </c>
      <c r="N253" s="227" t="s">
        <v>430</v>
      </c>
      <c r="O253" s="227" t="s">
        <v>117</v>
      </c>
      <c r="P253" s="339" t="s">
        <v>237</v>
      </c>
      <c r="Q253" s="60"/>
      <c r="R253" s="66"/>
      <c r="S253" s="60"/>
      <c r="T253" s="60"/>
      <c r="U253" s="62"/>
      <c r="V253" s="60"/>
      <c r="W253" s="69"/>
      <c r="X253" s="69"/>
      <c r="Y253" s="172"/>
      <c r="Z253" s="63"/>
      <c r="AA253" s="63"/>
      <c r="AB253" s="63"/>
      <c r="AC253" s="63"/>
      <c r="AD253" s="63"/>
      <c r="AE253" s="63"/>
      <c r="AF253" s="63"/>
    </row>
    <row r="254" spans="1:32" s="64" customFormat="1" ht="12" customHeight="1" hidden="1">
      <c r="A254" s="60"/>
      <c r="B254" s="99"/>
      <c r="C254" s="61"/>
      <c r="D254" s="61"/>
      <c r="E254" s="60"/>
      <c r="F254" s="60"/>
      <c r="G254" s="62"/>
      <c r="H254" s="62"/>
      <c r="I254" s="62"/>
      <c r="J254" s="184"/>
      <c r="K254" s="331">
        <v>133</v>
      </c>
      <c r="L254" s="64" t="s">
        <v>427</v>
      </c>
      <c r="M254" s="64">
        <v>182</v>
      </c>
      <c r="N254" s="227" t="s">
        <v>434</v>
      </c>
      <c r="O254" s="64" t="s">
        <v>96</v>
      </c>
      <c r="P254" s="227" t="s">
        <v>84</v>
      </c>
      <c r="Q254" s="60"/>
      <c r="R254" s="66"/>
      <c r="S254" s="60"/>
      <c r="T254" s="60"/>
      <c r="U254" s="62"/>
      <c r="V254" s="60"/>
      <c r="W254" s="69"/>
      <c r="X254" s="69"/>
      <c r="Y254" s="172"/>
      <c r="Z254" s="63"/>
      <c r="AA254" s="63"/>
      <c r="AB254" s="63"/>
      <c r="AC254" s="63"/>
      <c r="AD254" s="63"/>
      <c r="AE254" s="63"/>
      <c r="AF254" s="63"/>
    </row>
    <row r="255" spans="1:32" s="64" customFormat="1" ht="12" customHeight="1" hidden="1">
      <c r="A255" s="60"/>
      <c r="B255" s="99"/>
      <c r="C255" s="61"/>
      <c r="D255" s="61"/>
      <c r="E255" s="60"/>
      <c r="F255" s="60"/>
      <c r="G255" s="62"/>
      <c r="H255" s="62"/>
      <c r="I255" s="62"/>
      <c r="J255" s="184"/>
      <c r="K255" s="331">
        <v>134</v>
      </c>
      <c r="L255" s="141" t="s">
        <v>74</v>
      </c>
      <c r="M255" s="335">
        <v>901</v>
      </c>
      <c r="N255" s="336" t="s">
        <v>239</v>
      </c>
      <c r="O255" s="336" t="s">
        <v>239</v>
      </c>
      <c r="P255" s="341" t="s">
        <v>239</v>
      </c>
      <c r="Q255" s="60"/>
      <c r="R255" s="66"/>
      <c r="S255" s="60"/>
      <c r="T255" s="60"/>
      <c r="U255" s="62"/>
      <c r="V255" s="60"/>
      <c r="W255" s="69"/>
      <c r="X255" s="69"/>
      <c r="Y255" s="172"/>
      <c r="Z255" s="63"/>
      <c r="AA255" s="63"/>
      <c r="AB255" s="63"/>
      <c r="AC255" s="63"/>
      <c r="AD255" s="63"/>
      <c r="AE255" s="63"/>
      <c r="AF255" s="63"/>
    </row>
    <row r="256" spans="1:32" s="64" customFormat="1" ht="12.75" hidden="1">
      <c r="A256" s="60"/>
      <c r="B256" s="99"/>
      <c r="C256" s="61"/>
      <c r="D256" s="61"/>
      <c r="E256" s="60"/>
      <c r="F256" s="60"/>
      <c r="G256" s="62"/>
      <c r="H256" s="62"/>
      <c r="I256" s="62"/>
      <c r="J256" s="184"/>
      <c r="K256" s="331">
        <v>135</v>
      </c>
      <c r="L256" s="141" t="s">
        <v>75</v>
      </c>
      <c r="M256" s="335">
        <f>M255+1</f>
        <v>902</v>
      </c>
      <c r="N256" s="336" t="s">
        <v>239</v>
      </c>
      <c r="O256" s="336" t="s">
        <v>239</v>
      </c>
      <c r="P256" s="341" t="s">
        <v>239</v>
      </c>
      <c r="Q256" s="60"/>
      <c r="R256" s="66"/>
      <c r="S256" s="60"/>
      <c r="T256" s="60"/>
      <c r="U256" s="62"/>
      <c r="V256" s="60"/>
      <c r="W256" s="69"/>
      <c r="X256" s="69"/>
      <c r="Y256" s="172"/>
      <c r="Z256" s="63"/>
      <c r="AA256" s="63"/>
      <c r="AB256" s="63"/>
      <c r="AC256" s="63"/>
      <c r="AD256" s="63"/>
      <c r="AE256" s="63"/>
      <c r="AF256" s="63"/>
    </row>
    <row r="257" spans="1:32" s="64" customFormat="1" ht="12.75" hidden="1">
      <c r="A257" s="60"/>
      <c r="B257" s="61"/>
      <c r="C257" s="61"/>
      <c r="D257" s="61"/>
      <c r="E257" s="60"/>
      <c r="F257" s="60"/>
      <c r="G257" s="62"/>
      <c r="H257" s="62"/>
      <c r="I257" s="62"/>
      <c r="J257" s="186"/>
      <c r="K257" s="331">
        <v>136</v>
      </c>
      <c r="L257" s="141" t="s">
        <v>76</v>
      </c>
      <c r="M257" s="335">
        <f>M256+1</f>
        <v>903</v>
      </c>
      <c r="N257" s="336" t="s">
        <v>239</v>
      </c>
      <c r="O257" s="336" t="s">
        <v>239</v>
      </c>
      <c r="P257" s="341" t="s">
        <v>239</v>
      </c>
      <c r="Q257" s="60"/>
      <c r="R257" s="66"/>
      <c r="S257" s="60"/>
      <c r="T257" s="60"/>
      <c r="U257" s="62"/>
      <c r="V257" s="60"/>
      <c r="W257" s="69"/>
      <c r="X257" s="69"/>
      <c r="Y257" s="172"/>
      <c r="Z257" s="63"/>
      <c r="AA257" s="63"/>
      <c r="AB257" s="63"/>
      <c r="AC257" s="63"/>
      <c r="AD257" s="63"/>
      <c r="AE257" s="63"/>
      <c r="AF257" s="63"/>
    </row>
    <row r="258" spans="1:32" s="64" customFormat="1" ht="12.75" hidden="1">
      <c r="A258" s="60"/>
      <c r="B258" s="61"/>
      <c r="C258" s="61"/>
      <c r="D258" s="61"/>
      <c r="E258" s="60"/>
      <c r="F258" s="60"/>
      <c r="G258" s="62"/>
      <c r="H258" s="62"/>
      <c r="I258" s="62"/>
      <c r="J258" s="184"/>
      <c r="K258" s="331">
        <v>137</v>
      </c>
      <c r="L258" s="141" t="s">
        <v>77</v>
      </c>
      <c r="M258" s="335">
        <f>M257+1</f>
        <v>904</v>
      </c>
      <c r="N258" s="336" t="s">
        <v>239</v>
      </c>
      <c r="O258" s="336" t="s">
        <v>239</v>
      </c>
      <c r="P258" s="341" t="s">
        <v>239</v>
      </c>
      <c r="Q258" s="60"/>
      <c r="R258" s="66"/>
      <c r="S258" s="60"/>
      <c r="T258" s="60"/>
      <c r="U258" s="62"/>
      <c r="V258" s="60"/>
      <c r="W258" s="69"/>
      <c r="X258" s="69"/>
      <c r="Y258" s="172"/>
      <c r="Z258" s="63"/>
      <c r="AA258" s="63"/>
      <c r="AB258" s="63"/>
      <c r="AC258" s="63"/>
      <c r="AD258" s="63"/>
      <c r="AE258" s="63"/>
      <c r="AF258" s="63"/>
    </row>
    <row r="259" spans="1:32" s="64" customFormat="1" ht="12.75" hidden="1">
      <c r="A259" s="60"/>
      <c r="B259" s="61"/>
      <c r="C259" s="61"/>
      <c r="D259" s="61"/>
      <c r="E259" s="60"/>
      <c r="F259" s="60"/>
      <c r="G259" s="62"/>
      <c r="H259" s="62"/>
      <c r="I259" s="62"/>
      <c r="J259" s="184"/>
      <c r="K259" s="331">
        <v>138</v>
      </c>
      <c r="L259" s="141" t="s">
        <v>3</v>
      </c>
      <c r="M259" s="335">
        <f>M258+1</f>
        <v>905</v>
      </c>
      <c r="N259" s="336" t="s">
        <v>239</v>
      </c>
      <c r="O259" s="336" t="s">
        <v>239</v>
      </c>
      <c r="P259" s="341" t="s">
        <v>239</v>
      </c>
      <c r="Q259" s="60"/>
      <c r="R259" s="66"/>
      <c r="S259" s="60"/>
      <c r="T259" s="60"/>
      <c r="U259" s="62"/>
      <c r="V259" s="60"/>
      <c r="W259" s="69"/>
      <c r="X259" s="69"/>
      <c r="Y259" s="172"/>
      <c r="Z259" s="63"/>
      <c r="AA259" s="63"/>
      <c r="AB259" s="63"/>
      <c r="AC259" s="63"/>
      <c r="AD259" s="63"/>
      <c r="AE259" s="63"/>
      <c r="AF259" s="63"/>
    </row>
    <row r="260" spans="1:32" s="64" customFormat="1" ht="12.75" hidden="1">
      <c r="A260" s="60"/>
      <c r="B260" s="61"/>
      <c r="C260" s="61"/>
      <c r="D260" s="61"/>
      <c r="E260" s="60"/>
      <c r="F260" s="60"/>
      <c r="G260" s="62"/>
      <c r="H260" s="62"/>
      <c r="I260" s="62"/>
      <c r="J260" s="184"/>
      <c r="K260" s="348">
        <v>139</v>
      </c>
      <c r="L260" s="349" t="s">
        <v>412</v>
      </c>
      <c r="M260" s="350">
        <f>M259+1</f>
        <v>906</v>
      </c>
      <c r="N260" s="351" t="s">
        <v>239</v>
      </c>
      <c r="O260" s="351" t="s">
        <v>239</v>
      </c>
      <c r="P260" s="352" t="s">
        <v>239</v>
      </c>
      <c r="Q260" s="60"/>
      <c r="R260" s="66"/>
      <c r="S260" s="60"/>
      <c r="T260" s="60"/>
      <c r="U260" s="62"/>
      <c r="V260" s="60"/>
      <c r="W260" s="69"/>
      <c r="X260" s="69"/>
      <c r="Y260" s="172"/>
      <c r="Z260" s="63"/>
      <c r="AA260" s="63"/>
      <c r="AB260" s="63"/>
      <c r="AC260" s="63"/>
      <c r="AD260" s="63"/>
      <c r="AE260" s="63"/>
      <c r="AF260" s="63"/>
    </row>
    <row r="261" spans="1:32" s="64" customFormat="1" ht="12.75" hidden="1">
      <c r="A261" s="60"/>
      <c r="B261" s="61"/>
      <c r="C261" s="61"/>
      <c r="D261" s="61"/>
      <c r="E261" s="60"/>
      <c r="F261" s="60"/>
      <c r="G261" s="62"/>
      <c r="H261" s="62"/>
      <c r="I261" s="62"/>
      <c r="J261" s="184"/>
      <c r="K261" s="185"/>
      <c r="M261" s="60"/>
      <c r="N261" s="151"/>
      <c r="O261" s="61"/>
      <c r="P261" s="61"/>
      <c r="Q261" s="60"/>
      <c r="R261" s="66"/>
      <c r="S261" s="60"/>
      <c r="T261" s="60"/>
      <c r="U261" s="62"/>
      <c r="V261" s="60"/>
      <c r="W261" s="69"/>
      <c r="X261" s="69"/>
      <c r="Y261" s="172"/>
      <c r="Z261" s="63"/>
      <c r="AA261" s="63"/>
      <c r="AB261" s="63"/>
      <c r="AC261" s="63"/>
      <c r="AD261" s="63"/>
      <c r="AE261" s="63"/>
      <c r="AF261" s="63"/>
    </row>
    <row r="262" spans="1:32" s="64" customFormat="1" ht="12.75" hidden="1">
      <c r="A262" s="60"/>
      <c r="B262" s="61"/>
      <c r="C262" s="61"/>
      <c r="D262" s="61"/>
      <c r="E262" s="60"/>
      <c r="F262" s="60"/>
      <c r="G262" s="62"/>
      <c r="H262" s="62"/>
      <c r="I262" s="62"/>
      <c r="J262" s="184"/>
      <c r="K262" s="185"/>
      <c r="M262" s="60"/>
      <c r="N262" s="151"/>
      <c r="O262" s="61"/>
      <c r="P262" s="61"/>
      <c r="Q262" s="60"/>
      <c r="R262" s="66"/>
      <c r="S262" s="60"/>
      <c r="T262" s="60"/>
      <c r="U262" s="62"/>
      <c r="V262" s="60"/>
      <c r="W262" s="69"/>
      <c r="X262" s="69"/>
      <c r="Y262" s="172"/>
      <c r="Z262" s="63"/>
      <c r="AA262" s="63"/>
      <c r="AB262" s="63"/>
      <c r="AC262" s="63"/>
      <c r="AD262" s="63"/>
      <c r="AE262" s="63"/>
      <c r="AF262" s="63"/>
    </row>
    <row r="263" spans="1:32" s="64" customFormat="1" ht="12.75" hidden="1">
      <c r="A263" s="60"/>
      <c r="B263" s="61"/>
      <c r="C263" s="61"/>
      <c r="D263" s="61"/>
      <c r="E263" s="60"/>
      <c r="F263" s="60"/>
      <c r="G263" s="62"/>
      <c r="H263" s="62"/>
      <c r="I263" s="62"/>
      <c r="J263" s="190"/>
      <c r="K263" s="191"/>
      <c r="M263" s="60"/>
      <c r="N263" s="151"/>
      <c r="O263" s="61"/>
      <c r="P263" s="61"/>
      <c r="Q263" s="60"/>
      <c r="R263" s="66"/>
      <c r="S263" s="60"/>
      <c r="T263" s="60"/>
      <c r="U263" s="62"/>
      <c r="V263" s="60"/>
      <c r="W263" s="69"/>
      <c r="X263" s="69"/>
      <c r="Y263" s="172"/>
      <c r="Z263" s="63"/>
      <c r="AA263" s="63"/>
      <c r="AB263" s="63"/>
      <c r="AC263" s="63"/>
      <c r="AD263" s="63"/>
      <c r="AE263" s="63"/>
      <c r="AF263" s="63"/>
    </row>
    <row r="264" spans="1:32" s="64" customFormat="1" ht="12.75" hidden="1">
      <c r="A264" s="60"/>
      <c r="B264" s="61"/>
      <c r="C264" s="61"/>
      <c r="D264" s="61"/>
      <c r="E264" s="60"/>
      <c r="F264" s="60"/>
      <c r="G264" s="62"/>
      <c r="H264" s="62"/>
      <c r="I264" s="62"/>
      <c r="J264" s="184"/>
      <c r="K264" s="185"/>
      <c r="M264" s="60"/>
      <c r="N264" s="151"/>
      <c r="O264" s="61"/>
      <c r="P264" s="61"/>
      <c r="Q264" s="60"/>
      <c r="R264" s="60"/>
      <c r="S264" s="60"/>
      <c r="T264" s="60"/>
      <c r="U264" s="62"/>
      <c r="V264" s="60"/>
      <c r="W264" s="69"/>
      <c r="X264" s="69"/>
      <c r="Y264" s="172"/>
      <c r="Z264" s="63"/>
      <c r="AA264" s="63"/>
      <c r="AB264" s="63"/>
      <c r="AC264" s="63"/>
      <c r="AD264" s="63"/>
      <c r="AE264" s="63"/>
      <c r="AF264" s="63"/>
    </row>
    <row r="265" spans="1:32" s="64" customFormat="1" ht="12.75" hidden="1">
      <c r="A265" s="60"/>
      <c r="B265" s="61"/>
      <c r="C265" s="61"/>
      <c r="D265" s="61"/>
      <c r="E265" s="60"/>
      <c r="F265" s="60"/>
      <c r="G265" s="62"/>
      <c r="H265" s="62"/>
      <c r="I265" s="62"/>
      <c r="J265" s="184"/>
      <c r="K265" s="185"/>
      <c r="M265" s="60"/>
      <c r="N265" s="151"/>
      <c r="O265" s="61"/>
      <c r="P265" s="61"/>
      <c r="Q265" s="60"/>
      <c r="R265" s="60"/>
      <c r="S265" s="60"/>
      <c r="T265" s="60"/>
      <c r="U265" s="62"/>
      <c r="V265" s="60"/>
      <c r="W265" s="69"/>
      <c r="X265" s="69"/>
      <c r="Y265" s="172"/>
      <c r="Z265" s="63"/>
      <c r="AA265" s="63"/>
      <c r="AB265" s="63"/>
      <c r="AC265" s="63"/>
      <c r="AD265" s="63"/>
      <c r="AE265" s="63"/>
      <c r="AF265" s="63"/>
    </row>
    <row r="266" spans="1:32" s="64" customFormat="1" ht="12.75" hidden="1">
      <c r="A266" s="60"/>
      <c r="B266" s="61"/>
      <c r="C266" s="61"/>
      <c r="D266" s="61"/>
      <c r="E266" s="60"/>
      <c r="F266" s="60"/>
      <c r="G266" s="62"/>
      <c r="H266" s="62"/>
      <c r="I266" s="62"/>
      <c r="J266" s="184"/>
      <c r="K266" s="185"/>
      <c r="M266" s="60"/>
      <c r="N266" s="151"/>
      <c r="O266" s="61"/>
      <c r="P266" s="61"/>
      <c r="Q266" s="60"/>
      <c r="R266" s="60"/>
      <c r="S266" s="60"/>
      <c r="T266" s="60"/>
      <c r="U266" s="62"/>
      <c r="V266" s="60"/>
      <c r="W266" s="69"/>
      <c r="X266" s="69"/>
      <c r="Y266" s="172"/>
      <c r="Z266" s="63"/>
      <c r="AA266" s="63"/>
      <c r="AB266" s="63"/>
      <c r="AC266" s="63"/>
      <c r="AD266" s="63"/>
      <c r="AE266" s="63"/>
      <c r="AF266" s="63"/>
    </row>
    <row r="267" spans="1:32" s="64" customFormat="1" ht="12.75" hidden="1">
      <c r="A267" s="60"/>
      <c r="B267" s="61"/>
      <c r="C267" s="61"/>
      <c r="D267" s="61"/>
      <c r="E267" s="60"/>
      <c r="F267" s="60"/>
      <c r="G267" s="62"/>
      <c r="H267" s="62"/>
      <c r="I267" s="62"/>
      <c r="J267" s="184"/>
      <c r="K267" s="185"/>
      <c r="M267" s="60"/>
      <c r="N267" s="151"/>
      <c r="O267" s="61"/>
      <c r="P267" s="61"/>
      <c r="Q267" s="60"/>
      <c r="R267" s="60"/>
      <c r="S267" s="60"/>
      <c r="T267" s="60"/>
      <c r="U267" s="62"/>
      <c r="V267" s="60"/>
      <c r="W267" s="69"/>
      <c r="X267" s="69"/>
      <c r="Y267" s="172"/>
      <c r="Z267" s="63"/>
      <c r="AA267" s="63"/>
      <c r="AB267" s="63"/>
      <c r="AC267" s="63"/>
      <c r="AD267" s="63"/>
      <c r="AE267" s="63"/>
      <c r="AF267" s="63"/>
    </row>
    <row r="268" spans="1:32" s="64" customFormat="1" ht="12.75" hidden="1">
      <c r="A268" s="60"/>
      <c r="B268" s="61"/>
      <c r="C268" s="61"/>
      <c r="D268" s="61"/>
      <c r="E268" s="60"/>
      <c r="F268" s="60"/>
      <c r="G268" s="62"/>
      <c r="H268" s="62"/>
      <c r="I268" s="62"/>
      <c r="J268" s="184"/>
      <c r="K268" s="185"/>
      <c r="M268" s="60"/>
      <c r="N268" s="61"/>
      <c r="O268" s="61"/>
      <c r="P268" s="61"/>
      <c r="Q268" s="60"/>
      <c r="R268" s="60"/>
      <c r="S268" s="60"/>
      <c r="T268" s="60"/>
      <c r="U268" s="62"/>
      <c r="V268" s="60"/>
      <c r="W268" s="69"/>
      <c r="X268" s="69"/>
      <c r="Y268" s="172"/>
      <c r="Z268" s="63"/>
      <c r="AA268" s="63"/>
      <c r="AB268" s="63"/>
      <c r="AC268" s="63"/>
      <c r="AD268" s="63"/>
      <c r="AE268" s="63"/>
      <c r="AF268" s="63"/>
    </row>
    <row r="269" spans="1:32" s="64" customFormat="1" ht="12.75" hidden="1">
      <c r="A269" s="60"/>
      <c r="B269" s="61"/>
      <c r="C269" s="61"/>
      <c r="D269" s="61"/>
      <c r="E269" s="60"/>
      <c r="F269" s="60"/>
      <c r="G269" s="62"/>
      <c r="H269" s="62"/>
      <c r="I269" s="62"/>
      <c r="J269" s="184"/>
      <c r="K269" s="185"/>
      <c r="M269" s="60"/>
      <c r="N269" s="61"/>
      <c r="O269" s="61"/>
      <c r="P269" s="61"/>
      <c r="Q269" s="60"/>
      <c r="R269" s="60"/>
      <c r="S269" s="60"/>
      <c r="T269" s="60"/>
      <c r="U269" s="62"/>
      <c r="V269" s="60"/>
      <c r="W269" s="69"/>
      <c r="X269" s="69"/>
      <c r="Y269" s="172"/>
      <c r="Z269" s="63"/>
      <c r="AA269" s="63"/>
      <c r="AB269" s="63"/>
      <c r="AC269" s="63"/>
      <c r="AD269" s="63"/>
      <c r="AE269" s="63"/>
      <c r="AF269" s="63"/>
    </row>
    <row r="270" spans="1:32" s="64" customFormat="1" ht="12.75" hidden="1">
      <c r="A270" s="60"/>
      <c r="B270" s="61"/>
      <c r="C270" s="61"/>
      <c r="D270" s="61"/>
      <c r="E270" s="60"/>
      <c r="F270" s="60"/>
      <c r="G270" s="62"/>
      <c r="H270" s="62"/>
      <c r="I270" s="62"/>
      <c r="J270" s="184"/>
      <c r="K270" s="185"/>
      <c r="M270" s="60"/>
      <c r="N270" s="61"/>
      <c r="O270" s="61"/>
      <c r="P270" s="61"/>
      <c r="Q270" s="60"/>
      <c r="R270" s="60"/>
      <c r="S270" s="60"/>
      <c r="T270" s="60"/>
      <c r="U270" s="62"/>
      <c r="V270" s="60"/>
      <c r="W270" s="69"/>
      <c r="X270" s="69"/>
      <c r="Y270" s="172"/>
      <c r="Z270" s="63"/>
      <c r="AA270" s="63"/>
      <c r="AB270" s="63"/>
      <c r="AC270" s="63"/>
      <c r="AD270" s="63"/>
      <c r="AE270" s="63"/>
      <c r="AF270" s="63"/>
    </row>
    <row r="271" spans="1:32" s="64" customFormat="1" ht="12.75" hidden="1">
      <c r="A271" s="60"/>
      <c r="B271" s="61"/>
      <c r="C271" s="61"/>
      <c r="D271" s="61"/>
      <c r="E271" s="60"/>
      <c r="F271" s="60"/>
      <c r="G271" s="62"/>
      <c r="H271" s="62"/>
      <c r="I271" s="62"/>
      <c r="J271" s="184"/>
      <c r="K271" s="185"/>
      <c r="M271" s="60"/>
      <c r="N271" s="61"/>
      <c r="O271" s="61"/>
      <c r="P271" s="61"/>
      <c r="Q271" s="60"/>
      <c r="R271" s="60"/>
      <c r="S271" s="60"/>
      <c r="T271" s="60"/>
      <c r="U271" s="62"/>
      <c r="V271" s="60"/>
      <c r="W271" s="69"/>
      <c r="X271" s="69"/>
      <c r="Y271" s="172"/>
      <c r="Z271" s="63"/>
      <c r="AA271" s="63"/>
      <c r="AB271" s="63"/>
      <c r="AC271" s="63"/>
      <c r="AD271" s="63"/>
      <c r="AE271" s="63"/>
      <c r="AF271" s="63"/>
    </row>
    <row r="272" spans="1:32" s="64" customFormat="1" ht="12.75" hidden="1">
      <c r="A272" s="60"/>
      <c r="B272" s="61"/>
      <c r="C272" s="61"/>
      <c r="D272" s="61"/>
      <c r="E272" s="60"/>
      <c r="F272" s="60"/>
      <c r="G272" s="62"/>
      <c r="H272" s="62"/>
      <c r="I272" s="62"/>
      <c r="J272" s="184"/>
      <c r="K272" s="185"/>
      <c r="M272" s="60"/>
      <c r="N272" s="61"/>
      <c r="O272" s="61"/>
      <c r="P272" s="61"/>
      <c r="Q272" s="60"/>
      <c r="R272" s="60"/>
      <c r="S272" s="60"/>
      <c r="T272" s="60"/>
      <c r="U272" s="62"/>
      <c r="V272" s="60"/>
      <c r="W272" s="69"/>
      <c r="X272" s="69"/>
      <c r="Y272" s="172"/>
      <c r="Z272" s="63"/>
      <c r="AA272" s="63"/>
      <c r="AB272" s="63"/>
      <c r="AC272" s="63"/>
      <c r="AD272" s="63"/>
      <c r="AE272" s="63"/>
      <c r="AF272" s="63"/>
    </row>
    <row r="273" spans="1:32" s="64" customFormat="1" ht="12.75" hidden="1">
      <c r="A273" s="60"/>
      <c r="B273" s="61"/>
      <c r="C273" s="61"/>
      <c r="D273" s="61"/>
      <c r="E273" s="60"/>
      <c r="F273" s="60"/>
      <c r="G273" s="62"/>
      <c r="H273" s="62"/>
      <c r="I273" s="62"/>
      <c r="J273" s="184"/>
      <c r="K273" s="185"/>
      <c r="L273" s="136"/>
      <c r="M273" s="66"/>
      <c r="N273" s="83"/>
      <c r="O273" s="83"/>
      <c r="P273" s="83"/>
      <c r="Q273" s="60"/>
      <c r="R273" s="60"/>
      <c r="S273" s="60"/>
      <c r="T273" s="60"/>
      <c r="U273" s="62"/>
      <c r="V273" s="60"/>
      <c r="W273" s="69"/>
      <c r="X273" s="69"/>
      <c r="Y273" s="172"/>
      <c r="Z273" s="63"/>
      <c r="AA273" s="63"/>
      <c r="AB273" s="63"/>
      <c r="AC273" s="63"/>
      <c r="AD273" s="63"/>
      <c r="AE273" s="63"/>
      <c r="AF273" s="63"/>
    </row>
    <row r="274" spans="1:32" s="136" customFormat="1" ht="12.75" hidden="1">
      <c r="A274" s="66"/>
      <c r="B274" s="83"/>
      <c r="C274" s="83"/>
      <c r="D274" s="83"/>
      <c r="E274" s="66"/>
      <c r="F274" s="66"/>
      <c r="G274" s="145"/>
      <c r="H274" s="145"/>
      <c r="I274" s="145"/>
      <c r="J274" s="184"/>
      <c r="K274" s="185"/>
      <c r="M274" s="66"/>
      <c r="N274" s="151"/>
      <c r="O274" s="83"/>
      <c r="P274" s="83"/>
      <c r="Q274" s="66"/>
      <c r="R274" s="66"/>
      <c r="S274" s="60"/>
      <c r="T274" s="60"/>
      <c r="U274" s="62"/>
      <c r="V274" s="60"/>
      <c r="W274" s="69"/>
      <c r="X274" s="69"/>
      <c r="Y274" s="172"/>
      <c r="Z274" s="63"/>
      <c r="AA274" s="156"/>
      <c r="AB274" s="156"/>
      <c r="AC274" s="156"/>
      <c r="AD274" s="156"/>
      <c r="AE274" s="156"/>
      <c r="AF274" s="156"/>
    </row>
    <row r="275" spans="1:32" s="136" customFormat="1" ht="12" hidden="1">
      <c r="A275" s="66"/>
      <c r="B275" s="83"/>
      <c r="C275" s="83"/>
      <c r="D275" s="83"/>
      <c r="E275" s="66"/>
      <c r="F275" s="66"/>
      <c r="G275" s="145"/>
      <c r="H275" s="145"/>
      <c r="I275" s="145"/>
      <c r="J275" s="188"/>
      <c r="K275" s="189"/>
      <c r="M275" s="66"/>
      <c r="N275" s="151"/>
      <c r="O275" s="83"/>
      <c r="P275" s="83"/>
      <c r="Q275" s="66"/>
      <c r="R275" s="66"/>
      <c r="S275" s="60"/>
      <c r="T275" s="60"/>
      <c r="U275" s="62"/>
      <c r="V275" s="60"/>
      <c r="W275" s="69"/>
      <c r="X275" s="69"/>
      <c r="Y275" s="172"/>
      <c r="Z275" s="63"/>
      <c r="AA275" s="156"/>
      <c r="AB275" s="156"/>
      <c r="AC275" s="156"/>
      <c r="AD275" s="156"/>
      <c r="AE275" s="156"/>
      <c r="AF275" s="156"/>
    </row>
    <row r="276" spans="1:32" s="136" customFormat="1" ht="12.75" hidden="1">
      <c r="A276" s="66"/>
      <c r="B276" s="83"/>
      <c r="C276" s="83"/>
      <c r="D276" s="83"/>
      <c r="E276" s="66"/>
      <c r="F276" s="66"/>
      <c r="G276" s="145"/>
      <c r="H276" s="145"/>
      <c r="I276" s="145"/>
      <c r="J276" s="184"/>
      <c r="K276" s="185"/>
      <c r="M276" s="66"/>
      <c r="N276" s="151"/>
      <c r="O276" s="83"/>
      <c r="P276" s="83"/>
      <c r="Q276" s="92"/>
      <c r="R276" s="66"/>
      <c r="S276" s="60"/>
      <c r="T276" s="60"/>
      <c r="U276" s="62"/>
      <c r="V276" s="60"/>
      <c r="W276" s="69"/>
      <c r="X276" s="69"/>
      <c r="Y276" s="172"/>
      <c r="Z276" s="63"/>
      <c r="AA276" s="156"/>
      <c r="AB276" s="156"/>
      <c r="AC276" s="156"/>
      <c r="AD276" s="156"/>
      <c r="AE276" s="156"/>
      <c r="AF276" s="156"/>
    </row>
    <row r="277" spans="1:32" s="136" customFormat="1" ht="12.75" hidden="1">
      <c r="A277" s="66"/>
      <c r="B277" s="83"/>
      <c r="C277" s="83"/>
      <c r="D277" s="83"/>
      <c r="E277" s="66"/>
      <c r="F277" s="66"/>
      <c r="G277" s="145"/>
      <c r="H277" s="145"/>
      <c r="I277" s="145"/>
      <c r="J277" s="188"/>
      <c r="K277" s="185"/>
      <c r="L277" s="83"/>
      <c r="M277" s="66"/>
      <c r="N277" s="83"/>
      <c r="O277" s="83"/>
      <c r="P277" s="83"/>
      <c r="Q277" s="92"/>
      <c r="R277" s="66"/>
      <c r="S277" s="60"/>
      <c r="T277" s="60"/>
      <c r="U277" s="62"/>
      <c r="V277" s="60"/>
      <c r="W277" s="69"/>
      <c r="X277" s="155"/>
      <c r="Y277" s="174"/>
      <c r="Z277" s="156"/>
      <c r="AA277" s="156"/>
      <c r="AB277" s="156"/>
      <c r="AC277" s="156"/>
      <c r="AD277" s="156"/>
      <c r="AE277" s="156"/>
      <c r="AF277" s="156"/>
    </row>
    <row r="278" spans="1:32" s="98" customFormat="1" ht="12.75" hidden="1">
      <c r="A278" s="92"/>
      <c r="B278" s="158"/>
      <c r="C278" s="158"/>
      <c r="D278" s="158"/>
      <c r="E278" s="159"/>
      <c r="F278" s="159"/>
      <c r="G278" s="157"/>
      <c r="H278" s="157"/>
      <c r="I278" s="157"/>
      <c r="J278" s="184"/>
      <c r="K278" s="185"/>
      <c r="L278" s="59"/>
      <c r="M278" s="66"/>
      <c r="N278" s="151"/>
      <c r="O278" s="158"/>
      <c r="P278" s="158"/>
      <c r="Q278" s="92"/>
      <c r="R278" s="66"/>
      <c r="S278" s="60"/>
      <c r="T278" s="60"/>
      <c r="U278" s="62"/>
      <c r="V278" s="60"/>
      <c r="W278" s="69"/>
      <c r="X278" s="155"/>
      <c r="Y278" s="174"/>
      <c r="Z278" s="156"/>
      <c r="AA278" s="161"/>
      <c r="AB278" s="161"/>
      <c r="AC278" s="161"/>
      <c r="AD278" s="161"/>
      <c r="AE278" s="161"/>
      <c r="AF278" s="161"/>
    </row>
    <row r="279" spans="1:32" s="98" customFormat="1" ht="12.75" hidden="1">
      <c r="A279" s="92"/>
      <c r="B279" s="158"/>
      <c r="C279" s="158"/>
      <c r="D279" s="158"/>
      <c r="E279" s="159"/>
      <c r="F279" s="159"/>
      <c r="G279" s="157"/>
      <c r="H279" s="157"/>
      <c r="I279" s="157"/>
      <c r="J279" s="186"/>
      <c r="K279" s="187"/>
      <c r="L279" s="59"/>
      <c r="M279" s="67"/>
      <c r="N279" s="151"/>
      <c r="O279" s="158"/>
      <c r="P279" s="158"/>
      <c r="Q279" s="92"/>
      <c r="R279" s="66"/>
      <c r="S279" s="60"/>
      <c r="T279" s="60"/>
      <c r="U279" s="62"/>
      <c r="V279" s="66"/>
      <c r="W279" s="155"/>
      <c r="X279" s="155"/>
      <c r="Y279" s="174"/>
      <c r="Z279" s="156"/>
      <c r="AA279" s="161"/>
      <c r="AB279" s="161"/>
      <c r="AC279" s="161"/>
      <c r="AD279" s="161"/>
      <c r="AE279" s="161"/>
      <c r="AF279" s="161"/>
    </row>
    <row r="280" spans="1:32" s="98" customFormat="1" ht="12.75" hidden="1">
      <c r="A280" s="92"/>
      <c r="B280" s="158"/>
      <c r="C280" s="158"/>
      <c r="D280" s="158"/>
      <c r="E280" s="159"/>
      <c r="F280" s="159"/>
      <c r="G280" s="157"/>
      <c r="H280" s="157"/>
      <c r="I280" s="157"/>
      <c r="J280" s="160"/>
      <c r="K280" s="92"/>
      <c r="L280" s="59"/>
      <c r="M280" s="67"/>
      <c r="N280" s="151"/>
      <c r="O280" s="57"/>
      <c r="P280" s="57"/>
      <c r="Q280" s="92"/>
      <c r="R280" s="66"/>
      <c r="S280" s="60"/>
      <c r="T280" s="60"/>
      <c r="U280" s="62"/>
      <c r="V280" s="66"/>
      <c r="W280" s="155"/>
      <c r="X280" s="155"/>
      <c r="Y280" s="174"/>
      <c r="Z280" s="156"/>
      <c r="AA280" s="161"/>
      <c r="AB280" s="161"/>
      <c r="AC280" s="161"/>
      <c r="AD280" s="161"/>
      <c r="AE280" s="161"/>
      <c r="AF280" s="161"/>
    </row>
    <row r="281" spans="5:26" ht="12.75" hidden="1">
      <c r="E281" s="6"/>
      <c r="J281" s="160"/>
      <c r="K281" s="92"/>
      <c r="L281" s="59"/>
      <c r="M281" s="67"/>
      <c r="N281" s="154"/>
      <c r="S281" s="60"/>
      <c r="T281" s="60"/>
      <c r="U281" s="62"/>
      <c r="V281" s="66"/>
      <c r="W281" s="155"/>
      <c r="X281" s="155"/>
      <c r="Y281" s="175"/>
      <c r="Z281" s="161"/>
    </row>
    <row r="282" spans="5:26" ht="12.75" hidden="1">
      <c r="E282" s="6"/>
      <c r="J282" s="160"/>
      <c r="K282" s="92"/>
      <c r="L282" s="141"/>
      <c r="M282" s="140"/>
      <c r="N282" s="154"/>
      <c r="S282" s="60"/>
      <c r="T282" s="60"/>
      <c r="U282" s="62"/>
      <c r="V282" s="66"/>
      <c r="W282" s="155"/>
      <c r="X282" s="155"/>
      <c r="Y282" s="175"/>
      <c r="Z282" s="161"/>
    </row>
    <row r="283" spans="5:26" ht="12.75" hidden="1">
      <c r="E283" s="6"/>
      <c r="J283" s="160"/>
      <c r="K283" s="92"/>
      <c r="L283" s="141"/>
      <c r="M283" s="140"/>
      <c r="N283" s="154"/>
      <c r="S283" s="66"/>
      <c r="T283" s="66"/>
      <c r="U283" s="145"/>
      <c r="V283" s="66"/>
      <c r="W283" s="155"/>
      <c r="X283" s="155"/>
      <c r="Y283" s="175"/>
      <c r="Z283" s="161"/>
    </row>
    <row r="284" spans="5:23" ht="12.75" hidden="1">
      <c r="E284" s="6"/>
      <c r="J284" s="160"/>
      <c r="K284" s="92"/>
      <c r="L284" s="141"/>
      <c r="M284" s="140"/>
      <c r="N284" s="154"/>
      <c r="S284" s="66"/>
      <c r="T284" s="66"/>
      <c r="U284" s="145"/>
      <c r="V284" s="66"/>
      <c r="W284" s="155"/>
    </row>
    <row r="285" spans="5:23" ht="12.75" hidden="1">
      <c r="E285" s="6"/>
      <c r="J285" s="160"/>
      <c r="K285" s="92"/>
      <c r="L285" s="141"/>
      <c r="M285" s="140"/>
      <c r="N285" s="154"/>
      <c r="S285" s="92"/>
      <c r="T285" s="92"/>
      <c r="U285" s="157"/>
      <c r="V285" s="66"/>
      <c r="W285" s="155"/>
    </row>
    <row r="286" spans="5:23" ht="12.75" hidden="1">
      <c r="E286" s="6"/>
      <c r="K286" s="9"/>
      <c r="L286" s="141"/>
      <c r="M286" s="140"/>
      <c r="N286" s="154"/>
      <c r="S286" s="92"/>
      <c r="T286" s="92"/>
      <c r="U286" s="157"/>
      <c r="V286" s="60"/>
      <c r="W286" s="69"/>
    </row>
    <row r="287" spans="5:23" ht="12.75" hidden="1">
      <c r="E287" s="6"/>
      <c r="K287" s="9"/>
      <c r="L287" s="141"/>
      <c r="M287" s="140"/>
      <c r="N287" s="154"/>
      <c r="S287" s="92"/>
      <c r="T287" s="92"/>
      <c r="U287" s="157"/>
      <c r="V287" s="60"/>
      <c r="W287" s="69"/>
    </row>
    <row r="288" spans="5:23" ht="12.75" hidden="1">
      <c r="E288" s="6"/>
      <c r="K288" s="9"/>
      <c r="L288" s="141"/>
      <c r="M288" s="140"/>
      <c r="N288" s="154"/>
      <c r="S288" s="92"/>
      <c r="T288" s="92"/>
      <c r="U288" s="157"/>
      <c r="V288" s="60"/>
      <c r="W288" s="69"/>
    </row>
    <row r="289" spans="5:23" ht="12.75" hidden="1">
      <c r="E289" s="6"/>
      <c r="K289" s="9"/>
      <c r="L289" s="141"/>
      <c r="M289" s="140"/>
      <c r="N289" s="154"/>
      <c r="S289" s="92"/>
      <c r="T289" s="92"/>
      <c r="U289" s="157"/>
      <c r="V289" s="60"/>
      <c r="W289" s="69"/>
    </row>
    <row r="290" spans="5:23" ht="12.75" hidden="1">
      <c r="E290" s="6"/>
      <c r="K290" s="9"/>
      <c r="L290" s="141"/>
      <c r="M290" s="140"/>
      <c r="V290" s="60"/>
      <c r="W290" s="69"/>
    </row>
    <row r="291" spans="5:23" ht="12.75" hidden="1">
      <c r="E291" s="6"/>
      <c r="K291" s="9"/>
      <c r="V291" s="60"/>
      <c r="W291" s="69"/>
    </row>
    <row r="292" spans="5:23" ht="12.75" hidden="1">
      <c r="E292" s="6"/>
      <c r="K292" s="9"/>
      <c r="V292" s="60"/>
      <c r="W292" s="69"/>
    </row>
    <row r="293" spans="5:23" ht="12.75" hidden="1">
      <c r="E293" s="6"/>
      <c r="K293" s="9"/>
      <c r="V293" s="60"/>
      <c r="W293" s="69"/>
    </row>
    <row r="294" spans="5:23" ht="12.75" hidden="1">
      <c r="E294" s="6"/>
      <c r="K294" s="9"/>
      <c r="V294" s="60"/>
      <c r="W294" s="69"/>
    </row>
    <row r="295" spans="5:23" ht="12.75" hidden="1">
      <c r="E295" s="6"/>
      <c r="K295" s="9"/>
      <c r="V295" s="60"/>
      <c r="W295" s="69"/>
    </row>
    <row r="296" spans="5:23" ht="12.75" hidden="1">
      <c r="E296" s="6"/>
      <c r="K296" s="9"/>
      <c r="V296" s="60"/>
      <c r="W296" s="69"/>
    </row>
    <row r="297" spans="5:23" ht="12.75" hidden="1">
      <c r="E297" s="6"/>
      <c r="K297" s="9"/>
      <c r="V297" s="60"/>
      <c r="W297" s="69"/>
    </row>
    <row r="298" spans="5:23" ht="12.75" hidden="1">
      <c r="E298" s="6"/>
      <c r="K298" s="9"/>
      <c r="V298" s="60"/>
      <c r="W298" s="69"/>
    </row>
    <row r="299" spans="5:23" ht="12.75" hidden="1">
      <c r="E299" s="6"/>
      <c r="K299" s="9"/>
      <c r="V299" s="60"/>
      <c r="W299" s="69"/>
    </row>
    <row r="300" spans="5:23" ht="12.75" hidden="1">
      <c r="E300" s="6"/>
      <c r="K300" s="9"/>
      <c r="V300" s="60"/>
      <c r="W300" s="69"/>
    </row>
    <row r="301" spans="5:23" ht="12.75" hidden="1">
      <c r="E301" s="6"/>
      <c r="K301" s="9"/>
      <c r="V301" s="60"/>
      <c r="W301" s="69"/>
    </row>
    <row r="302" spans="5:23" ht="12.75" hidden="1">
      <c r="E302" s="6"/>
      <c r="K302" s="9"/>
      <c r="V302" s="60"/>
      <c r="W302" s="69"/>
    </row>
    <row r="303" spans="5:23" ht="12.75" hidden="1">
      <c r="E303" s="6"/>
      <c r="K303" s="9"/>
      <c r="V303" s="60"/>
      <c r="W303" s="69"/>
    </row>
    <row r="304" spans="5:23" ht="12.75" hidden="1">
      <c r="E304" s="6"/>
      <c r="K304" s="9"/>
      <c r="V304" s="60"/>
      <c r="W304" s="69"/>
    </row>
    <row r="305" spans="5:23" ht="12.75" hidden="1">
      <c r="E305" s="6"/>
      <c r="K305" s="9"/>
      <c r="V305" s="60"/>
      <c r="W305" s="69"/>
    </row>
    <row r="306" spans="5:23" ht="12.75" hidden="1">
      <c r="E306" s="6"/>
      <c r="K306" s="9"/>
      <c r="V306" s="60"/>
      <c r="W306" s="69"/>
    </row>
    <row r="307" spans="5:23" ht="12.75" hidden="1">
      <c r="E307" s="6"/>
      <c r="K307" s="9"/>
      <c r="V307" s="60"/>
      <c r="W307" s="69"/>
    </row>
    <row r="308" spans="5:23" ht="12.75" hidden="1">
      <c r="E308" s="6"/>
      <c r="K308" s="9"/>
      <c r="V308" s="60"/>
      <c r="W308" s="69"/>
    </row>
    <row r="309" spans="5:23" ht="12.75" hidden="1">
      <c r="E309" s="6"/>
      <c r="K309" s="9"/>
      <c r="V309" s="60"/>
      <c r="W309" s="69"/>
    </row>
    <row r="310" spans="5:23" ht="12.75" hidden="1">
      <c r="E310" s="6"/>
      <c r="K310" s="9"/>
      <c r="V310" s="60"/>
      <c r="W310" s="69"/>
    </row>
    <row r="311" spans="5:23" ht="12.75" hidden="1">
      <c r="E311" s="6"/>
      <c r="K311" s="9"/>
      <c r="V311" s="60"/>
      <c r="W311" s="69"/>
    </row>
    <row r="312" spans="5:23" ht="12.75" hidden="1">
      <c r="E312" s="6"/>
      <c r="K312" s="9"/>
      <c r="V312" s="60"/>
      <c r="W312" s="69"/>
    </row>
    <row r="313" spans="5:23" ht="12.75" hidden="1">
      <c r="E313" s="6"/>
      <c r="K313" s="9"/>
      <c r="V313" s="60"/>
      <c r="W313" s="69"/>
    </row>
    <row r="314" spans="5:23" ht="12.75" hidden="1">
      <c r="E314" s="6"/>
      <c r="K314" s="9"/>
      <c r="V314" s="60"/>
      <c r="W314" s="69"/>
    </row>
    <row r="315" spans="5:23" ht="12.75" hidden="1">
      <c r="E315" s="6"/>
      <c r="K315" s="9"/>
      <c r="V315" s="60"/>
      <c r="W315" s="69"/>
    </row>
    <row r="316" spans="5:23" ht="12.75" hidden="1">
      <c r="E316" s="6"/>
      <c r="K316" s="9"/>
      <c r="V316" s="60"/>
      <c r="W316" s="69"/>
    </row>
    <row r="317" spans="5:23" ht="12.75" hidden="1">
      <c r="E317" s="6"/>
      <c r="K317" s="9"/>
      <c r="V317" s="60"/>
      <c r="W317" s="69"/>
    </row>
    <row r="318" spans="5:23" ht="12.75" hidden="1">
      <c r="E318" s="6"/>
      <c r="K318" s="9"/>
      <c r="V318" s="60"/>
      <c r="W318" s="69"/>
    </row>
    <row r="319" spans="5:23" ht="12.75" hidden="1">
      <c r="E319" s="6"/>
      <c r="K319" s="9"/>
      <c r="V319" s="60"/>
      <c r="W319" s="69"/>
    </row>
    <row r="320" spans="5:23" ht="12.75">
      <c r="E320" s="6"/>
      <c r="K320" s="9"/>
      <c r="V320" s="60"/>
      <c r="W320" s="69"/>
    </row>
    <row r="321" spans="5:23" ht="12.75">
      <c r="E321" s="6"/>
      <c r="K321" s="9"/>
      <c r="V321" s="60"/>
      <c r="W321" s="69"/>
    </row>
    <row r="322" spans="5:23" ht="12.75">
      <c r="E322" s="6"/>
      <c r="K322" s="9"/>
      <c r="V322" s="60"/>
      <c r="W322" s="69"/>
    </row>
    <row r="323" spans="5:23" ht="12.75">
      <c r="E323" s="6"/>
      <c r="K323" s="9"/>
      <c r="V323" s="60"/>
      <c r="W323" s="69"/>
    </row>
    <row r="324" spans="5:23" ht="12.75">
      <c r="E324" s="6"/>
      <c r="K324" s="9"/>
      <c r="V324" s="60"/>
      <c r="W324" s="69"/>
    </row>
    <row r="325" spans="5:23" ht="12.75">
      <c r="E325" s="6"/>
      <c r="K325" s="9"/>
      <c r="V325" s="60"/>
      <c r="W325" s="69"/>
    </row>
    <row r="326" spans="5:23" ht="12.75">
      <c r="E326" s="6"/>
      <c r="K326" s="9"/>
      <c r="V326" s="60"/>
      <c r="W326" s="69"/>
    </row>
    <row r="327" spans="5:23" ht="12.75">
      <c r="E327" s="6"/>
      <c r="K327" s="9"/>
      <c r="V327" s="60"/>
      <c r="W327" s="69"/>
    </row>
    <row r="328" spans="5:23" ht="12.75">
      <c r="E328" s="6"/>
      <c r="K328" s="9"/>
      <c r="V328" s="60"/>
      <c r="W328" s="69"/>
    </row>
    <row r="329" spans="5:23" ht="12.75">
      <c r="E329" s="6"/>
      <c r="K329" s="9"/>
      <c r="V329" s="60"/>
      <c r="W329" s="69"/>
    </row>
    <row r="330" spans="5:23" ht="12.75">
      <c r="E330" s="6"/>
      <c r="K330" s="9"/>
      <c r="V330" s="60"/>
      <c r="W330" s="69"/>
    </row>
    <row r="331" spans="5:23" ht="12.75">
      <c r="E331" s="6"/>
      <c r="K331" s="9"/>
      <c r="V331" s="60"/>
      <c r="W331" s="69"/>
    </row>
    <row r="332" spans="5:23" ht="12.75">
      <c r="E332" s="6"/>
      <c r="K332" s="9"/>
      <c r="V332" s="60"/>
      <c r="W332" s="69"/>
    </row>
    <row r="333" spans="5:23" ht="12.75">
      <c r="E333" s="6"/>
      <c r="K333" s="9"/>
      <c r="V333" s="60"/>
      <c r="W333" s="69"/>
    </row>
    <row r="334" spans="5:23" ht="12.75">
      <c r="E334" s="6"/>
      <c r="K334" s="9"/>
      <c r="V334" s="60"/>
      <c r="W334" s="69"/>
    </row>
    <row r="335" spans="5:23" ht="12.75">
      <c r="E335" s="6"/>
      <c r="K335" s="9"/>
      <c r="V335" s="60"/>
      <c r="W335" s="69"/>
    </row>
    <row r="336" spans="5:23" ht="12.75">
      <c r="E336" s="6"/>
      <c r="K336" s="9"/>
      <c r="V336" s="60"/>
      <c r="W336" s="69"/>
    </row>
    <row r="337" spans="5:23" ht="12.75">
      <c r="E337" s="6"/>
      <c r="K337" s="9"/>
      <c r="V337" s="60"/>
      <c r="W337" s="69"/>
    </row>
    <row r="338" spans="5:23" ht="12.75">
      <c r="E338" s="6"/>
      <c r="K338" s="9"/>
      <c r="V338" s="60"/>
      <c r="W338" s="69"/>
    </row>
    <row r="339" spans="5:23" ht="12.75">
      <c r="E339" s="6"/>
      <c r="K339" s="9"/>
      <c r="V339" s="60"/>
      <c r="W339" s="69"/>
    </row>
    <row r="340" spans="5:23" ht="12.75">
      <c r="E340" s="6"/>
      <c r="K340" s="9"/>
      <c r="V340" s="60"/>
      <c r="W340" s="69"/>
    </row>
    <row r="341" spans="5:23" ht="12.75">
      <c r="E341" s="6"/>
      <c r="K341" s="9"/>
      <c r="V341" s="60"/>
      <c r="W341" s="69"/>
    </row>
    <row r="342" spans="5:23" ht="12.75">
      <c r="E342" s="6"/>
      <c r="K342" s="9"/>
      <c r="V342" s="60"/>
      <c r="W342" s="69"/>
    </row>
    <row r="343" spans="5:23" ht="12.75">
      <c r="E343" s="6"/>
      <c r="K343" s="9"/>
      <c r="V343" s="60"/>
      <c r="W343" s="69"/>
    </row>
    <row r="344" spans="5:23" ht="12.75">
      <c r="E344" s="6"/>
      <c r="K344" s="9"/>
      <c r="V344" s="60"/>
      <c r="W344" s="69"/>
    </row>
    <row r="345" spans="5:23" ht="12.75">
      <c r="E345" s="6"/>
      <c r="K345" s="9"/>
      <c r="V345" s="60"/>
      <c r="W345" s="69"/>
    </row>
    <row r="346" spans="5:23" ht="12.75">
      <c r="E346" s="6"/>
      <c r="K346" s="9"/>
      <c r="V346" s="60"/>
      <c r="W346" s="69"/>
    </row>
    <row r="347" spans="5:23" ht="12.75">
      <c r="E347" s="6"/>
      <c r="K347" s="9"/>
      <c r="V347" s="60"/>
      <c r="W347" s="69"/>
    </row>
    <row r="348" spans="5:23" ht="12.75">
      <c r="E348" s="6"/>
      <c r="K348" s="9"/>
      <c r="V348" s="60"/>
      <c r="W348" s="69"/>
    </row>
    <row r="349" spans="5:23" ht="12.75">
      <c r="E349" s="6"/>
      <c r="K349" s="9"/>
      <c r="V349" s="60"/>
      <c r="W349" s="69"/>
    </row>
    <row r="350" spans="5:23" ht="12.75">
      <c r="E350" s="6"/>
      <c r="K350" s="9"/>
      <c r="V350" s="60"/>
      <c r="W350" s="69"/>
    </row>
    <row r="351" spans="5:23" ht="12.75">
      <c r="E351" s="6"/>
      <c r="K351" s="9"/>
      <c r="V351" s="60"/>
      <c r="W351" s="69"/>
    </row>
    <row r="352" spans="5:23" ht="12.75">
      <c r="E352" s="6"/>
      <c r="K352" s="9"/>
      <c r="V352" s="60"/>
      <c r="W352" s="69"/>
    </row>
    <row r="353" spans="5:23" ht="12.75">
      <c r="E353" s="6"/>
      <c r="K353" s="9"/>
      <c r="V353" s="60"/>
      <c r="W353" s="69"/>
    </row>
    <row r="354" spans="5:23" ht="12.75">
      <c r="E354" s="6"/>
      <c r="K354" s="9"/>
      <c r="V354" s="60"/>
      <c r="W354" s="69"/>
    </row>
    <row r="355" spans="5:23" ht="12.75">
      <c r="E355" s="6"/>
      <c r="K355" s="9"/>
      <c r="V355" s="60"/>
      <c r="W355" s="69"/>
    </row>
    <row r="356" spans="5:23" ht="12.75">
      <c r="E356" s="6"/>
      <c r="K356" s="9"/>
      <c r="V356" s="60"/>
      <c r="W356" s="69"/>
    </row>
    <row r="357" spans="5:23" ht="12.75">
      <c r="E357" s="6"/>
      <c r="K357" s="9"/>
      <c r="V357" s="60"/>
      <c r="W357" s="69"/>
    </row>
    <row r="358" spans="5:23" ht="12.75">
      <c r="E358" s="6"/>
      <c r="K358" s="9"/>
      <c r="V358" s="60"/>
      <c r="W358" s="69"/>
    </row>
    <row r="359" spans="5:23" ht="12.75">
      <c r="E359" s="6"/>
      <c r="K359" s="9"/>
      <c r="V359" s="60"/>
      <c r="W359" s="69"/>
    </row>
    <row r="360" spans="5:23" ht="12.75">
      <c r="E360" s="6"/>
      <c r="K360" s="9"/>
      <c r="V360" s="60"/>
      <c r="W360" s="69"/>
    </row>
    <row r="361" spans="5:23" ht="12.75">
      <c r="E361" s="6"/>
      <c r="K361" s="9"/>
      <c r="V361" s="60"/>
      <c r="W361" s="69"/>
    </row>
    <row r="362" spans="5:23" ht="12.75">
      <c r="E362" s="6"/>
      <c r="K362" s="9"/>
      <c r="V362" s="60"/>
      <c r="W362" s="69"/>
    </row>
    <row r="363" spans="5:23" ht="12.75">
      <c r="E363" s="6"/>
      <c r="K363" s="9"/>
      <c r="V363" s="60"/>
      <c r="W363" s="69"/>
    </row>
    <row r="364" spans="5:23" ht="12.75">
      <c r="E364" s="6"/>
      <c r="K364" s="9"/>
      <c r="V364" s="60"/>
      <c r="W364" s="69"/>
    </row>
    <row r="365" spans="5:23" ht="12.75">
      <c r="E365" s="6"/>
      <c r="K365" s="9"/>
      <c r="V365" s="60"/>
      <c r="W365" s="69"/>
    </row>
    <row r="366" spans="5:23" ht="12.75">
      <c r="E366" s="6"/>
      <c r="K366" s="9"/>
      <c r="V366" s="60"/>
      <c r="W366" s="69"/>
    </row>
    <row r="367" spans="5:23" ht="12.75">
      <c r="E367" s="6"/>
      <c r="K367" s="9"/>
      <c r="V367" s="60"/>
      <c r="W367" s="69"/>
    </row>
    <row r="368" spans="5:23" ht="12.75">
      <c r="E368" s="6"/>
      <c r="K368" s="9"/>
      <c r="V368" s="60"/>
      <c r="W368" s="69"/>
    </row>
    <row r="369" spans="5:23" ht="12.75">
      <c r="E369" s="6"/>
      <c r="K369" s="9"/>
      <c r="V369" s="60"/>
      <c r="W369" s="69"/>
    </row>
    <row r="370" spans="5:23" ht="12.75">
      <c r="E370" s="6"/>
      <c r="K370" s="9"/>
      <c r="V370" s="60"/>
      <c r="W370" s="69"/>
    </row>
    <row r="371" spans="5:23" ht="12.75">
      <c r="E371" s="6"/>
      <c r="K371" s="9"/>
      <c r="V371" s="60"/>
      <c r="W371" s="69"/>
    </row>
    <row r="372" spans="5:23" ht="12.75">
      <c r="E372" s="6"/>
      <c r="K372" s="9"/>
      <c r="V372" s="60"/>
      <c r="W372" s="69"/>
    </row>
    <row r="373" spans="5:23" ht="12.75">
      <c r="E373" s="6"/>
      <c r="K373" s="9"/>
      <c r="V373" s="60"/>
      <c r="W373" s="69"/>
    </row>
    <row r="374" spans="5:23" ht="12.75">
      <c r="E374" s="6"/>
      <c r="K374" s="9"/>
      <c r="V374" s="60"/>
      <c r="W374" s="69"/>
    </row>
    <row r="375" spans="5:23" ht="12.75">
      <c r="E375" s="6"/>
      <c r="K375" s="9"/>
      <c r="V375" s="60"/>
      <c r="W375" s="69"/>
    </row>
    <row r="376" spans="5:23" ht="12.75">
      <c r="E376" s="6"/>
      <c r="K376" s="9"/>
      <c r="V376" s="60"/>
      <c r="W376" s="69"/>
    </row>
    <row r="377" spans="5:23" ht="12.75">
      <c r="E377" s="6"/>
      <c r="K377" s="9"/>
      <c r="V377" s="60"/>
      <c r="W377" s="69"/>
    </row>
    <row r="378" spans="5:23" ht="12.75">
      <c r="E378" s="6"/>
      <c r="K378" s="9"/>
      <c r="V378" s="60"/>
      <c r="W378" s="69"/>
    </row>
    <row r="379" spans="5:23" ht="12.75">
      <c r="E379" s="6"/>
      <c r="K379" s="9"/>
      <c r="V379" s="60"/>
      <c r="W379" s="69"/>
    </row>
    <row r="380" spans="5:23" ht="12.75">
      <c r="E380" s="6"/>
      <c r="K380" s="9"/>
      <c r="V380" s="60"/>
      <c r="W380" s="69"/>
    </row>
    <row r="381" spans="5:23" ht="12.75">
      <c r="E381" s="6"/>
      <c r="K381" s="9"/>
      <c r="V381" s="60"/>
      <c r="W381" s="69"/>
    </row>
    <row r="382" spans="5:23" ht="12.75">
      <c r="E382" s="6"/>
      <c r="K382" s="9"/>
      <c r="V382" s="60"/>
      <c r="W382" s="69"/>
    </row>
    <row r="383" spans="5:23" ht="12.75">
      <c r="E383" s="6"/>
      <c r="K383" s="9"/>
      <c r="V383" s="60"/>
      <c r="W383" s="69"/>
    </row>
    <row r="384" spans="5:23" ht="12.75">
      <c r="E384" s="6"/>
      <c r="K384" s="9"/>
      <c r="V384" s="60"/>
      <c r="W384" s="69"/>
    </row>
    <row r="385" spans="5:23" ht="12.75">
      <c r="E385" s="6"/>
      <c r="K385" s="9"/>
      <c r="V385" s="60"/>
      <c r="W385" s="69"/>
    </row>
    <row r="386" spans="5:23" ht="12.75">
      <c r="E386" s="6"/>
      <c r="K386" s="9"/>
      <c r="V386" s="60"/>
      <c r="W386" s="69"/>
    </row>
    <row r="387" spans="5:23" ht="12.75">
      <c r="E387" s="6"/>
      <c r="K387" s="9"/>
      <c r="V387" s="60"/>
      <c r="W387" s="69"/>
    </row>
    <row r="388" spans="5:23" ht="12.75">
      <c r="E388" s="6"/>
      <c r="K388" s="9"/>
      <c r="V388" s="60"/>
      <c r="W388" s="69"/>
    </row>
    <row r="389" spans="5:23" ht="12.75">
      <c r="E389" s="6"/>
      <c r="K389" s="9"/>
      <c r="V389" s="60"/>
      <c r="W389" s="69"/>
    </row>
    <row r="390" spans="5:23" ht="12.75">
      <c r="E390" s="6"/>
      <c r="K390" s="9"/>
      <c r="V390" s="60"/>
      <c r="W390" s="69"/>
    </row>
    <row r="391" spans="5:23" ht="12.75">
      <c r="E391" s="6"/>
      <c r="K391" s="9"/>
      <c r="V391" s="60"/>
      <c r="W391" s="69"/>
    </row>
    <row r="392" spans="5:23" ht="12.75">
      <c r="E392" s="6"/>
      <c r="K392" s="9"/>
      <c r="V392" s="60"/>
      <c r="W392" s="69"/>
    </row>
    <row r="393" spans="5:23" ht="12.75">
      <c r="E393" s="6"/>
      <c r="K393" s="9"/>
      <c r="V393" s="60"/>
      <c r="W393" s="69"/>
    </row>
    <row r="394" spans="5:23" ht="12.75">
      <c r="E394" s="6"/>
      <c r="K394" s="9"/>
      <c r="V394" s="60"/>
      <c r="W394" s="69"/>
    </row>
    <row r="395" spans="5:23" ht="12.75">
      <c r="E395" s="6"/>
      <c r="K395" s="9"/>
      <c r="V395" s="60"/>
      <c r="W395" s="69"/>
    </row>
    <row r="396" spans="5:23" ht="12.75">
      <c r="E396" s="6"/>
      <c r="K396" s="9"/>
      <c r="V396" s="60"/>
      <c r="W396" s="69"/>
    </row>
    <row r="397" spans="5:23" ht="12.75">
      <c r="E397" s="6"/>
      <c r="K397" s="9"/>
      <c r="V397" s="60"/>
      <c r="W397" s="69"/>
    </row>
    <row r="398" spans="5:23" ht="12.75">
      <c r="E398" s="6"/>
      <c r="K398" s="9"/>
      <c r="V398" s="60"/>
      <c r="W398" s="69"/>
    </row>
    <row r="399" spans="5:23" ht="12.75">
      <c r="E399" s="6"/>
      <c r="K399" s="9"/>
      <c r="V399" s="60"/>
      <c r="W399" s="69"/>
    </row>
    <row r="400" spans="5:23" ht="12.75">
      <c r="E400" s="6"/>
      <c r="K400" s="9"/>
      <c r="V400" s="60"/>
      <c r="W400" s="69"/>
    </row>
    <row r="401" spans="5:23" ht="12.75">
      <c r="E401" s="6"/>
      <c r="K401" s="9"/>
      <c r="V401" s="60"/>
      <c r="W401" s="69"/>
    </row>
    <row r="402" spans="5:23" ht="12.75">
      <c r="E402" s="6"/>
      <c r="K402" s="9"/>
      <c r="V402" s="60"/>
      <c r="W402" s="69"/>
    </row>
    <row r="403" spans="5:23" ht="12.75">
      <c r="E403" s="6"/>
      <c r="K403" s="9"/>
      <c r="V403" s="60"/>
      <c r="W403" s="69"/>
    </row>
    <row r="404" spans="5:23" ht="12.75">
      <c r="E404" s="6"/>
      <c r="K404" s="9"/>
      <c r="V404" s="60"/>
      <c r="W404" s="69"/>
    </row>
    <row r="405" spans="5:23" ht="12.75">
      <c r="E405" s="6"/>
      <c r="K405" s="9"/>
      <c r="V405" s="60"/>
      <c r="W405" s="69"/>
    </row>
    <row r="406" spans="5:23" ht="12.75">
      <c r="E406" s="6"/>
      <c r="K406" s="9"/>
      <c r="V406" s="60"/>
      <c r="W406" s="69"/>
    </row>
    <row r="407" spans="5:23" ht="12.75">
      <c r="E407" s="6"/>
      <c r="K407" s="9"/>
      <c r="V407" s="60"/>
      <c r="W407" s="69"/>
    </row>
    <row r="408" spans="5:23" ht="12.75">
      <c r="E408" s="6"/>
      <c r="K408" s="9"/>
      <c r="V408" s="60"/>
      <c r="W408" s="69"/>
    </row>
    <row r="409" spans="5:23" ht="12.75">
      <c r="E409" s="6"/>
      <c r="K409" s="9"/>
      <c r="V409" s="60"/>
      <c r="W409" s="69"/>
    </row>
    <row r="410" spans="5:23" ht="12.75">
      <c r="E410" s="6"/>
      <c r="K410" s="9"/>
      <c r="V410" s="60"/>
      <c r="W410" s="69"/>
    </row>
    <row r="411" spans="5:23" ht="12.75">
      <c r="E411" s="6"/>
      <c r="K411" s="9"/>
      <c r="V411" s="60"/>
      <c r="W411" s="69"/>
    </row>
    <row r="412" spans="5:23" ht="12.75">
      <c r="E412" s="6"/>
      <c r="K412" s="9"/>
      <c r="V412" s="60"/>
      <c r="W412" s="69"/>
    </row>
    <row r="413" spans="5:23" ht="12.75">
      <c r="E413" s="6"/>
      <c r="K413" s="9"/>
      <c r="V413" s="60"/>
      <c r="W413" s="69"/>
    </row>
    <row r="414" spans="5:23" ht="12.75">
      <c r="E414" s="6"/>
      <c r="K414" s="9"/>
      <c r="V414" s="60"/>
      <c r="W414" s="69"/>
    </row>
    <row r="415" spans="5:23" ht="12.75">
      <c r="E415" s="6"/>
      <c r="K415" s="9"/>
      <c r="V415" s="60"/>
      <c r="W415" s="69"/>
    </row>
    <row r="416" spans="5:23" ht="12.75">
      <c r="E416" s="6"/>
      <c r="K416" s="9"/>
      <c r="V416" s="60"/>
      <c r="W416" s="69"/>
    </row>
    <row r="417" spans="5:23" ht="12.75">
      <c r="E417" s="6"/>
      <c r="K417" s="9"/>
      <c r="V417" s="60"/>
      <c r="W417" s="69"/>
    </row>
    <row r="418" spans="5:23" ht="12.75">
      <c r="E418" s="6"/>
      <c r="K418" s="9"/>
      <c r="V418" s="60"/>
      <c r="W418" s="69"/>
    </row>
    <row r="419" spans="5:23" ht="12.75">
      <c r="E419" s="6"/>
      <c r="K419" s="9"/>
      <c r="V419" s="60"/>
      <c r="W419" s="69"/>
    </row>
    <row r="420" spans="5:23" ht="12.75">
      <c r="E420" s="6"/>
      <c r="K420" s="9"/>
      <c r="V420" s="60"/>
      <c r="W420" s="69"/>
    </row>
    <row r="421" spans="5:23" ht="12.75">
      <c r="E421" s="6"/>
      <c r="K421" s="9"/>
      <c r="V421" s="60"/>
      <c r="W421" s="69"/>
    </row>
    <row r="422" spans="5:23" ht="12.75">
      <c r="E422" s="6"/>
      <c r="K422" s="9"/>
      <c r="V422" s="60"/>
      <c r="W422" s="69"/>
    </row>
    <row r="423" spans="5:23" ht="12.75">
      <c r="E423" s="6"/>
      <c r="K423" s="9"/>
      <c r="V423" s="60"/>
      <c r="W423" s="69"/>
    </row>
    <row r="424" spans="5:23" ht="12.75">
      <c r="E424" s="6"/>
      <c r="K424" s="9"/>
      <c r="V424" s="60"/>
      <c r="W424" s="69"/>
    </row>
    <row r="425" spans="5:23" ht="12.75">
      <c r="E425" s="6"/>
      <c r="K425" s="9"/>
      <c r="V425" s="60"/>
      <c r="W425" s="69"/>
    </row>
    <row r="426" spans="5:23" ht="12.75">
      <c r="E426" s="6"/>
      <c r="K426" s="9"/>
      <c r="V426" s="60"/>
      <c r="W426" s="69"/>
    </row>
    <row r="427" spans="5:23" ht="12.75">
      <c r="E427" s="6"/>
      <c r="K427" s="9"/>
      <c r="V427" s="60"/>
      <c r="W427" s="69"/>
    </row>
    <row r="428" spans="5:23" ht="12.75">
      <c r="E428" s="6"/>
      <c r="K428" s="9"/>
      <c r="V428" s="60"/>
      <c r="W428" s="69"/>
    </row>
    <row r="429" spans="5:23" ht="12.75">
      <c r="E429" s="6"/>
      <c r="K429" s="9"/>
      <c r="V429" s="60"/>
      <c r="W429" s="69"/>
    </row>
    <row r="430" spans="5:23" ht="12.75">
      <c r="E430" s="6"/>
      <c r="K430" s="9"/>
      <c r="V430" s="60"/>
      <c r="W430" s="69"/>
    </row>
    <row r="431" spans="5:23" ht="12.75">
      <c r="E431" s="6"/>
      <c r="K431" s="9"/>
      <c r="V431" s="60"/>
      <c r="W431" s="69"/>
    </row>
    <row r="432" spans="5:23" ht="12.75">
      <c r="E432" s="6"/>
      <c r="K432" s="9"/>
      <c r="V432" s="60"/>
      <c r="W432" s="69"/>
    </row>
    <row r="433" spans="5:23" ht="12.75">
      <c r="E433" s="6"/>
      <c r="K433" s="9"/>
      <c r="V433" s="60"/>
      <c r="W433" s="69"/>
    </row>
    <row r="434" spans="5:23" ht="12.75">
      <c r="E434" s="6"/>
      <c r="K434" s="9"/>
      <c r="V434" s="60"/>
      <c r="W434" s="69"/>
    </row>
    <row r="435" spans="5:23" ht="12.75">
      <c r="E435" s="6"/>
      <c r="K435" s="9"/>
      <c r="V435" s="60"/>
      <c r="W435" s="69"/>
    </row>
    <row r="436" spans="5:23" ht="12.75">
      <c r="E436" s="6"/>
      <c r="K436" s="9"/>
      <c r="V436" s="60"/>
      <c r="W436" s="69"/>
    </row>
    <row r="437" spans="5:23" ht="12.75">
      <c r="E437" s="6"/>
      <c r="K437" s="9"/>
      <c r="V437" s="60"/>
      <c r="W437" s="69"/>
    </row>
    <row r="438" spans="5:23" ht="12.75">
      <c r="E438" s="6"/>
      <c r="K438" s="9"/>
      <c r="V438" s="60"/>
      <c r="W438" s="69"/>
    </row>
    <row r="439" spans="5:23" ht="12.75">
      <c r="E439" s="6"/>
      <c r="K439" s="9"/>
      <c r="V439" s="60"/>
      <c r="W439" s="69"/>
    </row>
    <row r="440" spans="5:23" ht="12.75">
      <c r="E440" s="6"/>
      <c r="K440" s="9"/>
      <c r="V440" s="60"/>
      <c r="W440" s="69"/>
    </row>
    <row r="441" spans="5:23" ht="12.75">
      <c r="E441" s="6"/>
      <c r="K441" s="9"/>
      <c r="V441" s="60"/>
      <c r="W441" s="69"/>
    </row>
    <row r="442" spans="5:23" ht="12.75">
      <c r="E442" s="6"/>
      <c r="K442" s="9"/>
      <c r="V442" s="60"/>
      <c r="W442" s="69"/>
    </row>
    <row r="443" spans="5:23" ht="12.75">
      <c r="E443" s="6"/>
      <c r="K443" s="9"/>
      <c r="V443" s="60"/>
      <c r="W443" s="69"/>
    </row>
    <row r="444" spans="5:23" ht="12.75">
      <c r="E444" s="6"/>
      <c r="K444" s="9"/>
      <c r="V444" s="60"/>
      <c r="W444" s="69"/>
    </row>
    <row r="445" spans="5:23" ht="12.75">
      <c r="E445" s="6"/>
      <c r="K445" s="9"/>
      <c r="V445" s="60"/>
      <c r="W445" s="69"/>
    </row>
    <row r="446" spans="5:23" ht="12.75">
      <c r="E446" s="6"/>
      <c r="K446" s="9"/>
      <c r="V446" s="60"/>
      <c r="W446" s="69"/>
    </row>
    <row r="447" spans="5:23" ht="12.75">
      <c r="E447" s="6"/>
      <c r="K447" s="9"/>
      <c r="V447" s="60"/>
      <c r="W447" s="69"/>
    </row>
    <row r="448" spans="5:23" ht="12.75">
      <c r="E448" s="6"/>
      <c r="K448" s="9"/>
      <c r="V448" s="60"/>
      <c r="W448" s="69"/>
    </row>
    <row r="449" spans="5:23" ht="12.75">
      <c r="E449" s="6"/>
      <c r="K449" s="9"/>
      <c r="V449" s="60"/>
      <c r="W449" s="69"/>
    </row>
    <row r="450" spans="5:23" ht="12.75">
      <c r="E450" s="6"/>
      <c r="K450" s="9"/>
      <c r="V450" s="60"/>
      <c r="W450" s="69"/>
    </row>
    <row r="451" spans="5:23" ht="12.75">
      <c r="E451" s="6"/>
      <c r="K451" s="9"/>
      <c r="V451" s="60"/>
      <c r="W451" s="69"/>
    </row>
    <row r="452" spans="5:23" ht="12.75">
      <c r="E452" s="6"/>
      <c r="K452" s="9"/>
      <c r="V452" s="60"/>
      <c r="W452" s="69"/>
    </row>
    <row r="453" spans="5:23" ht="12.75">
      <c r="E453" s="6"/>
      <c r="K453" s="9"/>
      <c r="V453" s="60"/>
      <c r="W453" s="69"/>
    </row>
    <row r="454" spans="5:23" ht="12.75">
      <c r="E454" s="6"/>
      <c r="K454" s="9"/>
      <c r="V454" s="60"/>
      <c r="W454" s="69"/>
    </row>
    <row r="455" spans="5:23" ht="12.75">
      <c r="E455" s="6"/>
      <c r="K455" s="9"/>
      <c r="V455" s="60"/>
      <c r="W455" s="69"/>
    </row>
    <row r="456" spans="5:23" ht="12.75">
      <c r="E456" s="6"/>
      <c r="K456" s="9"/>
      <c r="V456" s="60"/>
      <c r="W456" s="69"/>
    </row>
    <row r="457" spans="5:23" ht="12.75">
      <c r="E457" s="6"/>
      <c r="K457" s="9"/>
      <c r="V457" s="60"/>
      <c r="W457" s="69"/>
    </row>
    <row r="458" spans="5:23" ht="12.75">
      <c r="E458" s="6"/>
      <c r="K458" s="9"/>
      <c r="V458" s="60"/>
      <c r="W458" s="69"/>
    </row>
    <row r="459" spans="5:23" ht="12.75">
      <c r="E459" s="6"/>
      <c r="K459" s="9"/>
      <c r="V459" s="60"/>
      <c r="W459" s="69"/>
    </row>
    <row r="460" spans="5:23" ht="12.75">
      <c r="E460" s="6"/>
      <c r="K460" s="9"/>
      <c r="V460" s="60"/>
      <c r="W460" s="69"/>
    </row>
    <row r="461" spans="5:23" ht="12.75">
      <c r="E461" s="6"/>
      <c r="K461" s="9"/>
      <c r="V461" s="60"/>
      <c r="W461" s="69"/>
    </row>
    <row r="462" spans="5:23" ht="12.75">
      <c r="E462" s="6"/>
      <c r="K462" s="9"/>
      <c r="V462" s="60"/>
      <c r="W462" s="69"/>
    </row>
    <row r="463" spans="5:23" ht="12.75">
      <c r="E463" s="6"/>
      <c r="K463" s="9"/>
      <c r="V463" s="60"/>
      <c r="W463" s="69"/>
    </row>
    <row r="464" spans="5:23" ht="12.75">
      <c r="E464" s="6"/>
      <c r="K464" s="9"/>
      <c r="V464" s="60"/>
      <c r="W464" s="69"/>
    </row>
    <row r="465" spans="5:23" ht="12.75">
      <c r="E465" s="6"/>
      <c r="K465" s="9"/>
      <c r="V465" s="60"/>
      <c r="W465" s="69"/>
    </row>
    <row r="466" spans="5:23" ht="12.75">
      <c r="E466" s="6"/>
      <c r="K466" s="9"/>
      <c r="V466" s="60"/>
      <c r="W466" s="69"/>
    </row>
    <row r="467" spans="5:23" ht="12.75">
      <c r="E467" s="6"/>
      <c r="K467" s="9"/>
      <c r="V467" s="60"/>
      <c r="W467" s="69"/>
    </row>
    <row r="468" spans="5:23" ht="12.75">
      <c r="E468" s="6"/>
      <c r="K468" s="9"/>
      <c r="V468" s="60"/>
      <c r="W468" s="69"/>
    </row>
    <row r="469" spans="5:23" ht="12.75">
      <c r="E469" s="6"/>
      <c r="K469" s="9"/>
      <c r="V469" s="60"/>
      <c r="W469" s="69"/>
    </row>
    <row r="470" spans="5:23" ht="12.75">
      <c r="E470" s="6"/>
      <c r="K470" s="9"/>
      <c r="V470" s="60"/>
      <c r="W470" s="69"/>
    </row>
    <row r="471" spans="5:23" ht="12.75">
      <c r="E471" s="6"/>
      <c r="K471" s="9"/>
      <c r="V471" s="60"/>
      <c r="W471" s="69"/>
    </row>
    <row r="472" spans="5:23" ht="12.75">
      <c r="E472" s="6"/>
      <c r="K472" s="9"/>
      <c r="V472" s="60"/>
      <c r="W472" s="69"/>
    </row>
    <row r="473" spans="5:23" ht="12.75">
      <c r="E473" s="6"/>
      <c r="K473" s="9"/>
      <c r="V473" s="60"/>
      <c r="W473" s="69"/>
    </row>
    <row r="474" spans="5:23" ht="12.75">
      <c r="E474" s="6"/>
      <c r="K474" s="9"/>
      <c r="V474" s="60"/>
      <c r="W474" s="69"/>
    </row>
    <row r="475" spans="5:23" ht="12.75">
      <c r="E475" s="6"/>
      <c r="K475" s="9"/>
      <c r="V475" s="60"/>
      <c r="W475" s="69"/>
    </row>
    <row r="476" spans="5:23" ht="12.75">
      <c r="E476" s="6"/>
      <c r="K476" s="9"/>
      <c r="V476" s="60"/>
      <c r="W476" s="69"/>
    </row>
    <row r="477" spans="5:23" ht="12.75">
      <c r="E477" s="6"/>
      <c r="K477" s="9"/>
      <c r="V477" s="60"/>
      <c r="W477" s="69"/>
    </row>
    <row r="478" spans="5:23" ht="12.75">
      <c r="E478" s="6"/>
      <c r="K478" s="9"/>
      <c r="V478" s="60"/>
      <c r="W478" s="69"/>
    </row>
    <row r="479" spans="5:23" ht="12.75">
      <c r="E479" s="6"/>
      <c r="K479" s="9"/>
      <c r="V479" s="60"/>
      <c r="W479" s="69"/>
    </row>
    <row r="480" spans="5:23" ht="12.75">
      <c r="E480" s="6"/>
      <c r="K480" s="9"/>
      <c r="V480" s="60"/>
      <c r="W480" s="69"/>
    </row>
    <row r="481" spans="5:23" ht="12.75">
      <c r="E481" s="6"/>
      <c r="K481" s="9"/>
      <c r="V481" s="60"/>
      <c r="W481" s="69"/>
    </row>
    <row r="482" spans="5:23" ht="12.75">
      <c r="E482" s="6"/>
      <c r="K482" s="9"/>
      <c r="V482" s="60"/>
      <c r="W482" s="69"/>
    </row>
    <row r="483" spans="5:23" ht="12.75">
      <c r="E483" s="6"/>
      <c r="K483" s="9"/>
      <c r="V483" s="60"/>
      <c r="W483" s="69"/>
    </row>
    <row r="484" spans="5:23" ht="12.75">
      <c r="E484" s="6"/>
      <c r="K484" s="9"/>
      <c r="V484" s="60"/>
      <c r="W484" s="69"/>
    </row>
    <row r="485" spans="5:23" ht="12.75">
      <c r="E485" s="6"/>
      <c r="K485" s="9"/>
      <c r="V485" s="60"/>
      <c r="W485" s="69"/>
    </row>
    <row r="486" spans="5:23" ht="12.75">
      <c r="E486" s="6"/>
      <c r="K486" s="9"/>
      <c r="V486" s="60"/>
      <c r="W486" s="69"/>
    </row>
    <row r="487" spans="5:23" ht="12.75">
      <c r="E487" s="6"/>
      <c r="K487" s="9"/>
      <c r="V487" s="60"/>
      <c r="W487" s="69"/>
    </row>
    <row r="488" spans="5:23" ht="12.75">
      <c r="E488" s="6"/>
      <c r="K488" s="9"/>
      <c r="V488" s="60"/>
      <c r="W488" s="69"/>
    </row>
    <row r="489" spans="5:23" ht="12.75">
      <c r="E489" s="6"/>
      <c r="K489" s="9"/>
      <c r="V489" s="60"/>
      <c r="W489" s="69"/>
    </row>
    <row r="490" spans="5:23" ht="12.75">
      <c r="E490" s="6"/>
      <c r="K490" s="9"/>
      <c r="V490" s="60"/>
      <c r="W490" s="69"/>
    </row>
    <row r="491" spans="5:23" ht="12.75">
      <c r="E491" s="6"/>
      <c r="K491" s="9"/>
      <c r="V491" s="60"/>
      <c r="W491" s="69"/>
    </row>
    <row r="492" spans="5:23" ht="12.75">
      <c r="E492" s="6"/>
      <c r="K492" s="9"/>
      <c r="V492" s="60"/>
      <c r="W492" s="69"/>
    </row>
    <row r="493" spans="5:23" ht="12.75">
      <c r="E493" s="6"/>
      <c r="K493" s="9"/>
      <c r="V493" s="60"/>
      <c r="W493" s="69"/>
    </row>
    <row r="494" spans="5:23" ht="12.75">
      <c r="E494" s="6"/>
      <c r="K494" s="9"/>
      <c r="V494" s="60"/>
      <c r="W494" s="69"/>
    </row>
    <row r="495" spans="5:23" ht="12.75">
      <c r="E495" s="6"/>
      <c r="K495" s="9"/>
      <c r="V495" s="60"/>
      <c r="W495" s="69"/>
    </row>
    <row r="496" spans="5:23" ht="12.75">
      <c r="E496" s="6"/>
      <c r="K496" s="9"/>
      <c r="V496" s="60"/>
      <c r="W496" s="69"/>
    </row>
    <row r="497" spans="5:23" ht="12.75">
      <c r="E497" s="6"/>
      <c r="K497" s="9"/>
      <c r="V497" s="60"/>
      <c r="W497" s="69"/>
    </row>
    <row r="498" spans="5:23" ht="12.75">
      <c r="E498" s="6"/>
      <c r="K498" s="9"/>
      <c r="V498" s="60"/>
      <c r="W498" s="69"/>
    </row>
    <row r="499" spans="5:23" ht="12.75">
      <c r="E499" s="6"/>
      <c r="K499" s="9"/>
      <c r="V499" s="60"/>
      <c r="W499" s="69"/>
    </row>
    <row r="500" spans="5:23" ht="12.75">
      <c r="E500" s="6"/>
      <c r="K500" s="9"/>
      <c r="V500" s="60"/>
      <c r="W500" s="69"/>
    </row>
    <row r="501" spans="5:23" ht="12.75">
      <c r="E501" s="6"/>
      <c r="K501" s="9"/>
      <c r="V501" s="60"/>
      <c r="W501" s="69"/>
    </row>
    <row r="502" spans="5:23" ht="12.75">
      <c r="E502" s="6"/>
      <c r="K502" s="9"/>
      <c r="V502" s="60"/>
      <c r="W502" s="69"/>
    </row>
    <row r="503" spans="5:23" ht="12.75">
      <c r="E503" s="6"/>
      <c r="K503" s="9"/>
      <c r="V503" s="60"/>
      <c r="W503" s="69"/>
    </row>
    <row r="504" spans="5:23" ht="12.75">
      <c r="E504" s="6"/>
      <c r="K504" s="9"/>
      <c r="V504" s="60"/>
      <c r="W504" s="69"/>
    </row>
    <row r="505" spans="5:23" ht="12.75">
      <c r="E505" s="6"/>
      <c r="K505" s="9"/>
      <c r="V505" s="60"/>
      <c r="W505" s="69"/>
    </row>
    <row r="506" spans="5:23" ht="12.75">
      <c r="E506" s="6"/>
      <c r="K506" s="9"/>
      <c r="V506" s="60"/>
      <c r="W506" s="69"/>
    </row>
    <row r="507" spans="5:23" ht="12.75">
      <c r="E507" s="6"/>
      <c r="K507" s="9"/>
      <c r="V507" s="60"/>
      <c r="W507" s="69"/>
    </row>
    <row r="508" spans="5:23" ht="12.75">
      <c r="E508" s="6"/>
      <c r="K508" s="9"/>
      <c r="V508" s="60"/>
      <c r="W508" s="69"/>
    </row>
    <row r="509" spans="5:23" ht="12.75">
      <c r="E509" s="6"/>
      <c r="K509" s="9"/>
      <c r="V509" s="60"/>
      <c r="W509" s="69"/>
    </row>
    <row r="510" spans="5:23" ht="12.75">
      <c r="E510" s="6"/>
      <c r="K510" s="9"/>
      <c r="V510" s="60"/>
      <c r="W510" s="69"/>
    </row>
    <row r="511" spans="5:23" ht="12.75">
      <c r="E511" s="6"/>
      <c r="K511" s="9"/>
      <c r="V511" s="60"/>
      <c r="W511" s="69"/>
    </row>
    <row r="512" spans="5:23" ht="12.75">
      <c r="E512" s="6"/>
      <c r="K512" s="9"/>
      <c r="V512" s="60"/>
      <c r="W512" s="69"/>
    </row>
    <row r="513" spans="5:23" ht="12.75">
      <c r="E513" s="6"/>
      <c r="K513" s="9"/>
      <c r="V513" s="60"/>
      <c r="W513" s="69"/>
    </row>
    <row r="514" spans="5:23" ht="12.75">
      <c r="E514" s="6"/>
      <c r="K514" s="9"/>
      <c r="V514" s="60"/>
      <c r="W514" s="69"/>
    </row>
    <row r="515" spans="5:23" ht="12.75">
      <c r="E515" s="6"/>
      <c r="K515" s="9"/>
      <c r="V515" s="60"/>
      <c r="W515" s="69"/>
    </row>
    <row r="516" spans="5:23" ht="12.75">
      <c r="E516" s="6"/>
      <c r="K516" s="9"/>
      <c r="V516" s="60"/>
      <c r="W516" s="69"/>
    </row>
    <row r="517" spans="5:23" ht="12.75">
      <c r="E517" s="6"/>
      <c r="K517" s="9"/>
      <c r="V517" s="60"/>
      <c r="W517" s="69"/>
    </row>
    <row r="518" spans="5:23" ht="12.75">
      <c r="E518" s="6"/>
      <c r="K518" s="9"/>
      <c r="V518" s="60"/>
      <c r="W518" s="69"/>
    </row>
    <row r="519" spans="5:23" ht="12.75">
      <c r="E519" s="6"/>
      <c r="K519" s="9"/>
      <c r="V519" s="60"/>
      <c r="W519" s="69"/>
    </row>
    <row r="520" spans="5:23" ht="12.75">
      <c r="E520" s="6"/>
      <c r="K520" s="9"/>
      <c r="V520" s="60"/>
      <c r="W520" s="69"/>
    </row>
    <row r="521" spans="5:23" ht="12.75">
      <c r="E521" s="6"/>
      <c r="K521" s="9"/>
      <c r="V521" s="60"/>
      <c r="W521" s="69"/>
    </row>
    <row r="522" spans="5:23" ht="12.75">
      <c r="E522" s="6"/>
      <c r="K522" s="9"/>
      <c r="V522" s="60"/>
      <c r="W522" s="69"/>
    </row>
    <row r="523" spans="5:23" ht="12.75">
      <c r="E523" s="6"/>
      <c r="K523" s="9"/>
      <c r="V523" s="60"/>
      <c r="W523" s="69"/>
    </row>
    <row r="524" spans="5:23" ht="12.75">
      <c r="E524" s="6"/>
      <c r="K524" s="9"/>
      <c r="V524" s="60"/>
      <c r="W524" s="69"/>
    </row>
    <row r="525" spans="5:23" ht="12.75">
      <c r="E525" s="6"/>
      <c r="K525" s="9"/>
      <c r="V525" s="60"/>
      <c r="W525" s="69"/>
    </row>
    <row r="526" spans="5:23" ht="12.75">
      <c r="E526" s="6"/>
      <c r="K526" s="9"/>
      <c r="V526" s="60"/>
      <c r="W526" s="69"/>
    </row>
    <row r="527" spans="5:23" ht="12.75">
      <c r="E527" s="6"/>
      <c r="K527" s="9"/>
      <c r="V527" s="60"/>
      <c r="W527" s="69"/>
    </row>
    <row r="528" spans="5:23" ht="12.75">
      <c r="E528" s="6"/>
      <c r="K528" s="9"/>
      <c r="V528" s="60"/>
      <c r="W528" s="69"/>
    </row>
    <row r="529" spans="5:23" ht="12.75">
      <c r="E529" s="6"/>
      <c r="K529" s="9"/>
      <c r="V529" s="60"/>
      <c r="W529" s="69"/>
    </row>
    <row r="530" spans="5:23" ht="12.75">
      <c r="E530" s="6"/>
      <c r="K530" s="9"/>
      <c r="V530" s="60"/>
      <c r="W530" s="69"/>
    </row>
    <row r="531" spans="5:23" ht="12.75">
      <c r="E531" s="6"/>
      <c r="K531" s="9"/>
      <c r="V531" s="60"/>
      <c r="W531" s="69"/>
    </row>
    <row r="532" spans="5:23" ht="12.75">
      <c r="E532" s="6"/>
      <c r="K532" s="9"/>
      <c r="V532" s="60"/>
      <c r="W532" s="69"/>
    </row>
    <row r="533" spans="5:23" ht="12.75">
      <c r="E533" s="6"/>
      <c r="K533" s="9"/>
      <c r="V533" s="60"/>
      <c r="W533" s="69"/>
    </row>
    <row r="534" spans="5:23" ht="12.75">
      <c r="E534" s="6"/>
      <c r="K534" s="9"/>
      <c r="V534" s="60"/>
      <c r="W534" s="69"/>
    </row>
    <row r="535" spans="5:23" ht="12.75">
      <c r="E535" s="6"/>
      <c r="K535" s="9"/>
      <c r="V535" s="60"/>
      <c r="W535" s="69"/>
    </row>
    <row r="536" spans="5:23" ht="12.75">
      <c r="E536" s="6"/>
      <c r="K536" s="9"/>
      <c r="V536" s="60"/>
      <c r="W536" s="69"/>
    </row>
    <row r="537" spans="5:23" ht="12.75">
      <c r="E537" s="6"/>
      <c r="K537" s="9"/>
      <c r="V537" s="60"/>
      <c r="W537" s="69"/>
    </row>
    <row r="538" spans="5:23" ht="12.75">
      <c r="E538" s="6"/>
      <c r="K538" s="9"/>
      <c r="V538" s="60"/>
      <c r="W538" s="69"/>
    </row>
    <row r="539" spans="5:23" ht="12.75">
      <c r="E539" s="6"/>
      <c r="K539" s="9"/>
      <c r="V539" s="60"/>
      <c r="W539" s="69"/>
    </row>
    <row r="540" spans="5:23" ht="12.75">
      <c r="E540" s="6"/>
      <c r="K540" s="9"/>
      <c r="V540" s="60"/>
      <c r="W540" s="69"/>
    </row>
    <row r="541" spans="5:23" ht="12.75">
      <c r="E541" s="6"/>
      <c r="K541" s="9"/>
      <c r="V541" s="60"/>
      <c r="W541" s="69"/>
    </row>
    <row r="542" spans="5:23" ht="12.75">
      <c r="E542" s="6"/>
      <c r="K542" s="9"/>
      <c r="V542" s="60"/>
      <c r="W542" s="69"/>
    </row>
    <row r="543" spans="5:23" ht="12.75">
      <c r="E543" s="6"/>
      <c r="K543" s="9"/>
      <c r="V543" s="60"/>
      <c r="W543" s="69"/>
    </row>
    <row r="544" spans="5:23" ht="12.75">
      <c r="E544" s="6"/>
      <c r="K544" s="9"/>
      <c r="V544" s="60"/>
      <c r="W544" s="69"/>
    </row>
    <row r="545" spans="5:23" ht="12.75">
      <c r="E545" s="6"/>
      <c r="K545" s="9"/>
      <c r="V545" s="60"/>
      <c r="W545" s="69"/>
    </row>
    <row r="546" spans="5:23" ht="12.75">
      <c r="E546" s="6"/>
      <c r="K546" s="9"/>
      <c r="V546" s="60"/>
      <c r="W546" s="69"/>
    </row>
    <row r="547" spans="5:23" ht="12.75">
      <c r="E547" s="6"/>
      <c r="K547" s="9"/>
      <c r="V547" s="60"/>
      <c r="W547" s="69"/>
    </row>
    <row r="548" spans="5:23" ht="12.75">
      <c r="E548" s="6"/>
      <c r="K548" s="9"/>
      <c r="V548" s="60"/>
      <c r="W548" s="69"/>
    </row>
    <row r="549" spans="5:23" ht="12.75">
      <c r="E549" s="6"/>
      <c r="K549" s="9"/>
      <c r="V549" s="60"/>
      <c r="W549" s="69"/>
    </row>
    <row r="550" spans="5:23" ht="12.75">
      <c r="E550" s="6"/>
      <c r="K550" s="9"/>
      <c r="V550" s="60"/>
      <c r="W550" s="69"/>
    </row>
    <row r="551" spans="5:23" ht="12.75">
      <c r="E551" s="6"/>
      <c r="K551" s="9"/>
      <c r="V551" s="60"/>
      <c r="W551" s="69"/>
    </row>
    <row r="552" spans="5:23" ht="12.75">
      <c r="E552" s="6"/>
      <c r="K552" s="9"/>
      <c r="V552" s="60"/>
      <c r="W552" s="69"/>
    </row>
    <row r="553" spans="5:23" ht="12.75">
      <c r="E553" s="6"/>
      <c r="K553" s="9"/>
      <c r="V553" s="60"/>
      <c r="W553" s="69"/>
    </row>
    <row r="554" spans="5:23" ht="12.75">
      <c r="E554" s="6"/>
      <c r="K554" s="9"/>
      <c r="V554" s="60"/>
      <c r="W554" s="69"/>
    </row>
    <row r="555" spans="5:23" ht="12.75">
      <c r="E555" s="6"/>
      <c r="K555" s="9"/>
      <c r="V555" s="60"/>
      <c r="W555" s="69"/>
    </row>
    <row r="556" spans="5:23" ht="12.75">
      <c r="E556" s="6"/>
      <c r="K556" s="9"/>
      <c r="V556" s="60"/>
      <c r="W556" s="69"/>
    </row>
    <row r="557" spans="5:23" ht="12.75">
      <c r="E557" s="6"/>
      <c r="K557" s="9"/>
      <c r="V557" s="60"/>
      <c r="W557" s="69"/>
    </row>
    <row r="558" spans="5:23" ht="12.75">
      <c r="E558" s="6"/>
      <c r="K558" s="9"/>
      <c r="V558" s="60"/>
      <c r="W558" s="69"/>
    </row>
    <row r="559" spans="5:23" ht="12.75">
      <c r="E559" s="6"/>
      <c r="K559" s="9"/>
      <c r="V559" s="60"/>
      <c r="W559" s="69"/>
    </row>
    <row r="560" spans="5:23" ht="12.75">
      <c r="E560" s="6"/>
      <c r="K560" s="9"/>
      <c r="V560" s="60"/>
      <c r="W560" s="69"/>
    </row>
    <row r="561" spans="5:23" ht="12.75">
      <c r="E561" s="6"/>
      <c r="K561" s="9"/>
      <c r="V561" s="60"/>
      <c r="W561" s="69"/>
    </row>
    <row r="562" spans="5:23" ht="12.75">
      <c r="E562" s="6"/>
      <c r="K562" s="9"/>
      <c r="V562" s="60"/>
      <c r="W562" s="69"/>
    </row>
    <row r="563" spans="5:23" ht="12.75">
      <c r="E563" s="6"/>
      <c r="K563" s="9"/>
      <c r="V563" s="60"/>
      <c r="W563" s="69"/>
    </row>
    <row r="564" spans="5:23" ht="12.75">
      <c r="E564" s="6"/>
      <c r="K564" s="9"/>
      <c r="V564" s="60"/>
      <c r="W564" s="69"/>
    </row>
    <row r="565" spans="5:23" ht="12.75">
      <c r="E565" s="6"/>
      <c r="K565" s="9"/>
      <c r="V565" s="60"/>
      <c r="W565" s="69"/>
    </row>
    <row r="566" spans="5:23" ht="12.75">
      <c r="E566" s="6"/>
      <c r="K566" s="9"/>
      <c r="V566" s="60"/>
      <c r="W566" s="69"/>
    </row>
    <row r="567" spans="5:23" ht="12.75">
      <c r="E567" s="6"/>
      <c r="K567" s="9"/>
      <c r="V567" s="60"/>
      <c r="W567" s="69"/>
    </row>
    <row r="568" spans="5:23" ht="12.75">
      <c r="E568" s="6"/>
      <c r="K568" s="9"/>
      <c r="V568" s="60"/>
      <c r="W568" s="69"/>
    </row>
    <row r="569" spans="5:23" ht="12.75">
      <c r="E569" s="6"/>
      <c r="K569" s="9"/>
      <c r="V569" s="60"/>
      <c r="W569" s="69"/>
    </row>
    <row r="570" spans="5:23" ht="12.75">
      <c r="E570" s="6"/>
      <c r="K570" s="9"/>
      <c r="V570" s="60"/>
      <c r="W570" s="69"/>
    </row>
    <row r="571" spans="5:23" ht="12.75">
      <c r="E571" s="6"/>
      <c r="K571" s="9"/>
      <c r="V571" s="60"/>
      <c r="W571" s="69"/>
    </row>
    <row r="572" spans="5:23" ht="12.75">
      <c r="E572" s="6"/>
      <c r="K572" s="9"/>
      <c r="V572" s="60"/>
      <c r="W572" s="69"/>
    </row>
    <row r="573" spans="5:23" ht="12.75">
      <c r="E573" s="6"/>
      <c r="K573" s="9"/>
      <c r="V573" s="60"/>
      <c r="W573" s="69"/>
    </row>
    <row r="574" spans="5:23" ht="12.75">
      <c r="E574" s="6"/>
      <c r="K574" s="9"/>
      <c r="V574" s="60"/>
      <c r="W574" s="69"/>
    </row>
    <row r="575" spans="5:23" ht="12.75">
      <c r="E575" s="6"/>
      <c r="K575" s="9"/>
      <c r="V575" s="60"/>
      <c r="W575" s="69"/>
    </row>
    <row r="576" spans="5:23" ht="12.75">
      <c r="E576" s="6"/>
      <c r="K576" s="9"/>
      <c r="V576" s="60"/>
      <c r="W576" s="69"/>
    </row>
    <row r="577" spans="5:23" ht="12.75">
      <c r="E577" s="6"/>
      <c r="K577" s="9"/>
      <c r="V577" s="60"/>
      <c r="W577" s="69"/>
    </row>
    <row r="578" spans="5:23" ht="12.75">
      <c r="E578" s="6"/>
      <c r="K578" s="9"/>
      <c r="V578" s="60"/>
      <c r="W578" s="69"/>
    </row>
    <row r="579" spans="5:23" ht="12.75">
      <c r="E579" s="6"/>
      <c r="K579" s="9"/>
      <c r="V579" s="60"/>
      <c r="W579" s="69"/>
    </row>
    <row r="580" spans="5:23" ht="12.75">
      <c r="E580" s="6"/>
      <c r="K580" s="9"/>
      <c r="V580" s="60"/>
      <c r="W580" s="69"/>
    </row>
    <row r="581" spans="5:23" ht="12.75">
      <c r="E581" s="6"/>
      <c r="K581" s="9"/>
      <c r="V581" s="60"/>
      <c r="W581" s="69"/>
    </row>
    <row r="582" spans="5:23" ht="12.75">
      <c r="E582" s="6"/>
      <c r="K582" s="9"/>
      <c r="V582" s="60"/>
      <c r="W582" s="69"/>
    </row>
    <row r="583" spans="5:23" ht="12.75">
      <c r="E583" s="6"/>
      <c r="K583" s="9"/>
      <c r="V583" s="60"/>
      <c r="W583" s="69"/>
    </row>
    <row r="584" spans="5:23" ht="12.75">
      <c r="E584" s="6"/>
      <c r="K584" s="9"/>
      <c r="V584" s="60"/>
      <c r="W584" s="69"/>
    </row>
    <row r="585" spans="5:23" ht="12.75">
      <c r="E585" s="6"/>
      <c r="K585" s="9"/>
      <c r="V585" s="60"/>
      <c r="W585" s="69"/>
    </row>
    <row r="586" spans="5:23" ht="12.75">
      <c r="E586" s="6"/>
      <c r="K586" s="9"/>
      <c r="V586" s="60"/>
      <c r="W586" s="69"/>
    </row>
    <row r="587" spans="5:23" ht="12.75">
      <c r="E587" s="6"/>
      <c r="K587" s="9"/>
      <c r="V587" s="60"/>
      <c r="W587" s="69"/>
    </row>
    <row r="588" spans="5:23" ht="12.75">
      <c r="E588" s="6"/>
      <c r="K588" s="9"/>
      <c r="V588" s="60"/>
      <c r="W588" s="69"/>
    </row>
    <row r="589" spans="5:23" ht="12.75">
      <c r="E589" s="6"/>
      <c r="K589" s="9"/>
      <c r="V589" s="60"/>
      <c r="W589" s="69"/>
    </row>
    <row r="590" spans="5:23" ht="12.75">
      <c r="E590" s="6"/>
      <c r="K590" s="9"/>
      <c r="V590" s="60"/>
      <c r="W590" s="69"/>
    </row>
    <row r="591" spans="5:23" ht="12.75">
      <c r="E591" s="6"/>
      <c r="K591" s="9"/>
      <c r="V591" s="60"/>
      <c r="W591" s="69"/>
    </row>
    <row r="592" spans="5:23" ht="12.75">
      <c r="E592" s="6"/>
      <c r="K592" s="9"/>
      <c r="V592" s="60"/>
      <c r="W592" s="69"/>
    </row>
    <row r="593" spans="5:23" ht="12.75">
      <c r="E593" s="6"/>
      <c r="K593" s="9"/>
      <c r="V593" s="60"/>
      <c r="W593" s="69"/>
    </row>
    <row r="594" spans="5:23" ht="12.75">
      <c r="E594" s="6"/>
      <c r="K594" s="9"/>
      <c r="V594" s="60"/>
      <c r="W594" s="69"/>
    </row>
    <row r="595" spans="5:23" ht="12.75">
      <c r="E595" s="6"/>
      <c r="K595" s="9"/>
      <c r="V595" s="60"/>
      <c r="W595" s="69"/>
    </row>
    <row r="596" spans="5:23" ht="12.75">
      <c r="E596" s="6"/>
      <c r="K596" s="9"/>
      <c r="V596" s="60"/>
      <c r="W596" s="69"/>
    </row>
    <row r="597" spans="5:23" ht="12.75">
      <c r="E597" s="6"/>
      <c r="K597" s="9"/>
      <c r="V597" s="60"/>
      <c r="W597" s="69"/>
    </row>
    <row r="598" spans="5:23" ht="12.75">
      <c r="E598" s="6"/>
      <c r="K598" s="9"/>
      <c r="V598" s="60"/>
      <c r="W598" s="69"/>
    </row>
    <row r="599" spans="5:23" ht="12.75">
      <c r="E599" s="6"/>
      <c r="K599" s="9"/>
      <c r="V599" s="60"/>
      <c r="W599" s="69"/>
    </row>
    <row r="600" spans="5:23" ht="12.75">
      <c r="E600" s="6"/>
      <c r="K600" s="9"/>
      <c r="V600" s="60"/>
      <c r="W600" s="69"/>
    </row>
    <row r="601" spans="5:23" ht="12.75">
      <c r="E601" s="6"/>
      <c r="K601" s="9"/>
      <c r="V601" s="60"/>
      <c r="W601" s="69"/>
    </row>
    <row r="602" spans="5:23" ht="12.75">
      <c r="E602" s="6"/>
      <c r="K602" s="9"/>
      <c r="V602" s="60"/>
      <c r="W602" s="69"/>
    </row>
    <row r="603" spans="5:23" ht="12.75">
      <c r="E603" s="6"/>
      <c r="K603" s="9"/>
      <c r="V603" s="60"/>
      <c r="W603" s="69"/>
    </row>
    <row r="604" spans="5:23" ht="12.75">
      <c r="E604" s="6"/>
      <c r="K604" s="9"/>
      <c r="V604" s="60"/>
      <c r="W604" s="69"/>
    </row>
    <row r="605" spans="5:23" ht="12.75">
      <c r="E605" s="6"/>
      <c r="K605" s="9"/>
      <c r="V605" s="60"/>
      <c r="W605" s="69"/>
    </row>
    <row r="606" spans="5:23" ht="12.75">
      <c r="E606" s="6"/>
      <c r="K606" s="9"/>
      <c r="V606" s="60"/>
      <c r="W606" s="69"/>
    </row>
    <row r="607" spans="5:23" ht="12.75">
      <c r="E607" s="6"/>
      <c r="K607" s="9"/>
      <c r="V607" s="60"/>
      <c r="W607" s="69"/>
    </row>
    <row r="608" spans="5:23" ht="12.75">
      <c r="E608" s="6"/>
      <c r="K608" s="9"/>
      <c r="V608" s="60"/>
      <c r="W608" s="69"/>
    </row>
    <row r="609" spans="5:23" ht="12.75">
      <c r="E609" s="6"/>
      <c r="K609" s="9"/>
      <c r="V609" s="60"/>
      <c r="W609" s="69"/>
    </row>
    <row r="610" spans="5:23" ht="12.75">
      <c r="E610" s="6"/>
      <c r="K610" s="9"/>
      <c r="V610" s="60"/>
      <c r="W610" s="69"/>
    </row>
    <row r="611" spans="5:23" ht="12.75">
      <c r="E611" s="6"/>
      <c r="K611" s="9"/>
      <c r="V611" s="60"/>
      <c r="W611" s="69"/>
    </row>
    <row r="612" spans="5:23" ht="12.75">
      <c r="E612" s="6"/>
      <c r="K612" s="9"/>
      <c r="V612" s="60"/>
      <c r="W612" s="69"/>
    </row>
    <row r="613" spans="5:23" ht="12.75">
      <c r="E613" s="6"/>
      <c r="K613" s="9"/>
      <c r="V613" s="60"/>
      <c r="W613" s="69"/>
    </row>
    <row r="614" spans="5:23" ht="12.75">
      <c r="E614" s="6"/>
      <c r="K614" s="9"/>
      <c r="V614" s="60"/>
      <c r="W614" s="69"/>
    </row>
    <row r="615" spans="5:23" ht="12.75">
      <c r="E615" s="6"/>
      <c r="K615" s="9"/>
      <c r="V615" s="60"/>
      <c r="W615" s="69"/>
    </row>
    <row r="616" spans="5:23" ht="12.75">
      <c r="E616" s="6"/>
      <c r="K616" s="9"/>
      <c r="V616" s="60"/>
      <c r="W616" s="69"/>
    </row>
    <row r="617" spans="5:23" ht="12.75">
      <c r="E617" s="6"/>
      <c r="K617" s="9"/>
      <c r="V617" s="60"/>
      <c r="W617" s="69"/>
    </row>
    <row r="618" spans="5:23" ht="12.75">
      <c r="E618" s="6"/>
      <c r="K618" s="9"/>
      <c r="V618" s="60"/>
      <c r="W618" s="69"/>
    </row>
    <row r="619" spans="5:23" ht="12.75">
      <c r="E619" s="6"/>
      <c r="K619" s="9"/>
      <c r="V619" s="60"/>
      <c r="W619" s="69"/>
    </row>
    <row r="620" spans="5:23" ht="12.75">
      <c r="E620" s="6"/>
      <c r="K620" s="9"/>
      <c r="V620" s="60"/>
      <c r="W620" s="69"/>
    </row>
    <row r="621" spans="5:23" ht="12.75">
      <c r="E621" s="6"/>
      <c r="K621" s="9"/>
      <c r="V621" s="60"/>
      <c r="W621" s="69"/>
    </row>
    <row r="622" spans="5:23" ht="12.75">
      <c r="E622" s="6"/>
      <c r="K622" s="9"/>
      <c r="V622" s="60"/>
      <c r="W622" s="69"/>
    </row>
    <row r="623" spans="5:23" ht="12.75">
      <c r="E623" s="6"/>
      <c r="K623" s="9"/>
      <c r="V623" s="60"/>
      <c r="W623" s="69"/>
    </row>
    <row r="624" spans="5:23" ht="12.75">
      <c r="E624" s="6"/>
      <c r="K624" s="9"/>
      <c r="V624" s="60"/>
      <c r="W624" s="69"/>
    </row>
    <row r="625" spans="5:23" ht="12.75">
      <c r="E625" s="6"/>
      <c r="K625" s="9"/>
      <c r="V625" s="60"/>
      <c r="W625" s="69"/>
    </row>
    <row r="626" spans="5:23" ht="12.75">
      <c r="E626" s="6"/>
      <c r="K626" s="9"/>
      <c r="V626" s="60"/>
      <c r="W626" s="69"/>
    </row>
    <row r="627" spans="5:23" ht="12.75">
      <c r="E627" s="6"/>
      <c r="K627" s="9"/>
      <c r="V627" s="60"/>
      <c r="W627" s="69"/>
    </row>
    <row r="628" spans="5:23" ht="12.75">
      <c r="E628" s="6"/>
      <c r="K628" s="9"/>
      <c r="V628" s="60"/>
      <c r="W628" s="69"/>
    </row>
    <row r="629" spans="5:23" ht="12.75">
      <c r="E629" s="6"/>
      <c r="K629" s="9"/>
      <c r="V629" s="60"/>
      <c r="W629" s="69"/>
    </row>
    <row r="630" spans="5:23" ht="12.75">
      <c r="E630" s="6"/>
      <c r="K630" s="9"/>
      <c r="V630" s="60"/>
      <c r="W630" s="69"/>
    </row>
    <row r="631" spans="5:23" ht="12.75">
      <c r="E631" s="6"/>
      <c r="K631" s="9"/>
      <c r="V631" s="60"/>
      <c r="W631" s="69"/>
    </row>
    <row r="632" spans="5:23" ht="12.75">
      <c r="E632" s="6"/>
      <c r="K632" s="9"/>
      <c r="V632" s="60"/>
      <c r="W632" s="69"/>
    </row>
    <row r="633" spans="5:23" ht="12.75">
      <c r="E633" s="6"/>
      <c r="K633" s="9"/>
      <c r="V633" s="60"/>
      <c r="W633" s="69"/>
    </row>
    <row r="634" spans="5:23" ht="12.75">
      <c r="E634" s="6"/>
      <c r="K634" s="9"/>
      <c r="V634" s="60"/>
      <c r="W634" s="69"/>
    </row>
    <row r="635" spans="5:23" ht="12.75">
      <c r="E635" s="6"/>
      <c r="K635" s="9"/>
      <c r="V635" s="60"/>
      <c r="W635" s="69"/>
    </row>
    <row r="636" spans="5:23" ht="12.75">
      <c r="E636" s="6"/>
      <c r="K636" s="9"/>
      <c r="V636" s="60"/>
      <c r="W636" s="69"/>
    </row>
    <row r="637" spans="5:23" ht="12.75">
      <c r="E637" s="6"/>
      <c r="K637" s="9"/>
      <c r="V637" s="60"/>
      <c r="W637" s="69"/>
    </row>
    <row r="638" spans="5:23" ht="12.75">
      <c r="E638" s="6"/>
      <c r="K638" s="9"/>
      <c r="V638" s="60"/>
      <c r="W638" s="69"/>
    </row>
    <row r="639" spans="5:23" ht="12.75">
      <c r="E639" s="6"/>
      <c r="K639" s="9"/>
      <c r="V639" s="60"/>
      <c r="W639" s="69"/>
    </row>
    <row r="640" spans="5:23" ht="12.75">
      <c r="E640" s="6"/>
      <c r="K640" s="9"/>
      <c r="V640" s="60"/>
      <c r="W640" s="69"/>
    </row>
    <row r="641" spans="5:23" ht="12.75">
      <c r="E641" s="6"/>
      <c r="K641" s="9"/>
      <c r="V641" s="60"/>
      <c r="W641" s="69"/>
    </row>
    <row r="642" spans="5:23" ht="12.75">
      <c r="E642" s="6"/>
      <c r="K642" s="9"/>
      <c r="V642" s="60"/>
      <c r="W642" s="69"/>
    </row>
    <row r="643" spans="5:23" ht="12.75">
      <c r="E643" s="6"/>
      <c r="K643" s="9"/>
      <c r="V643" s="60"/>
      <c r="W643" s="69"/>
    </row>
    <row r="644" spans="5:23" ht="12.75">
      <c r="E644" s="6"/>
      <c r="K644" s="9"/>
      <c r="V644" s="60"/>
      <c r="W644" s="69"/>
    </row>
    <row r="645" spans="5:23" ht="12.75">
      <c r="E645" s="6"/>
      <c r="K645" s="9"/>
      <c r="V645" s="60"/>
      <c r="W645" s="69"/>
    </row>
    <row r="646" spans="5:23" ht="12.75">
      <c r="E646" s="6"/>
      <c r="K646" s="9"/>
      <c r="V646" s="60"/>
      <c r="W646" s="69"/>
    </row>
    <row r="647" spans="5:23" ht="12.75">
      <c r="E647" s="6"/>
      <c r="K647" s="9"/>
      <c r="V647" s="60"/>
      <c r="W647" s="69"/>
    </row>
    <row r="648" spans="5:23" ht="12.75">
      <c r="E648" s="6"/>
      <c r="K648" s="9"/>
      <c r="V648" s="60"/>
      <c r="W648" s="69"/>
    </row>
    <row r="649" spans="5:23" ht="12.75">
      <c r="E649" s="6"/>
      <c r="K649" s="9"/>
      <c r="V649" s="60"/>
      <c r="W649" s="69"/>
    </row>
    <row r="650" spans="5:23" ht="12.75">
      <c r="E650" s="6"/>
      <c r="K650" s="9"/>
      <c r="V650" s="60"/>
      <c r="W650" s="69"/>
    </row>
    <row r="651" spans="5:23" ht="12.75">
      <c r="E651" s="6"/>
      <c r="K651" s="9"/>
      <c r="V651" s="60"/>
      <c r="W651" s="69"/>
    </row>
    <row r="652" spans="5:23" ht="12.75">
      <c r="E652" s="6"/>
      <c r="K652" s="9"/>
      <c r="V652" s="60"/>
      <c r="W652" s="69"/>
    </row>
    <row r="653" spans="5:23" ht="12.75">
      <c r="E653" s="6"/>
      <c r="K653" s="9"/>
      <c r="V653" s="60"/>
      <c r="W653" s="69"/>
    </row>
    <row r="654" spans="5:23" ht="12.75">
      <c r="E654" s="6"/>
      <c r="K654" s="9"/>
      <c r="V654" s="60"/>
      <c r="W654" s="69"/>
    </row>
    <row r="655" spans="5:23" ht="12.75">
      <c r="E655" s="6"/>
      <c r="K655" s="9"/>
      <c r="V655" s="60"/>
      <c r="W655" s="69"/>
    </row>
    <row r="656" spans="5:23" ht="12.75">
      <c r="E656" s="6"/>
      <c r="K656" s="9"/>
      <c r="V656" s="60"/>
      <c r="W656" s="69"/>
    </row>
    <row r="657" spans="5:23" ht="12.75">
      <c r="E657" s="6"/>
      <c r="K657" s="9"/>
      <c r="V657" s="60"/>
      <c r="W657" s="69"/>
    </row>
    <row r="658" spans="5:23" ht="12.75">
      <c r="E658" s="6"/>
      <c r="K658" s="9"/>
      <c r="V658" s="60"/>
      <c r="W658" s="69"/>
    </row>
    <row r="659" spans="5:23" ht="12.75">
      <c r="E659" s="6"/>
      <c r="K659" s="9"/>
      <c r="V659" s="60"/>
      <c r="W659" s="69"/>
    </row>
    <row r="660" spans="5:23" ht="12.75">
      <c r="E660" s="6"/>
      <c r="K660" s="9"/>
      <c r="V660" s="60"/>
      <c r="W660" s="69"/>
    </row>
    <row r="661" spans="5:23" ht="12.75">
      <c r="E661" s="6"/>
      <c r="K661" s="9"/>
      <c r="V661" s="60"/>
      <c r="W661" s="69"/>
    </row>
    <row r="662" spans="5:23" ht="12.75">
      <c r="E662" s="6"/>
      <c r="K662" s="9"/>
      <c r="V662" s="60"/>
      <c r="W662" s="69"/>
    </row>
    <row r="663" spans="5:23" ht="12.75">
      <c r="E663" s="6"/>
      <c r="K663" s="9"/>
      <c r="V663" s="60"/>
      <c r="W663" s="69"/>
    </row>
    <row r="664" spans="5:23" ht="12.75">
      <c r="E664" s="6"/>
      <c r="K664" s="9"/>
      <c r="V664" s="60"/>
      <c r="W664" s="69"/>
    </row>
    <row r="665" spans="5:23" ht="12.75">
      <c r="E665" s="6"/>
      <c r="K665" s="9"/>
      <c r="V665" s="60"/>
      <c r="W665" s="69"/>
    </row>
    <row r="666" spans="5:23" ht="12.75">
      <c r="E666" s="6"/>
      <c r="K666" s="9"/>
      <c r="V666" s="60"/>
      <c r="W666" s="69"/>
    </row>
    <row r="667" spans="5:23" ht="12.75">
      <c r="E667" s="6"/>
      <c r="K667" s="9"/>
      <c r="V667" s="60"/>
      <c r="W667" s="69"/>
    </row>
    <row r="668" spans="5:23" ht="12.75">
      <c r="E668" s="6"/>
      <c r="K668" s="9"/>
      <c r="V668" s="60"/>
      <c r="W668" s="69"/>
    </row>
    <row r="669" spans="5:23" ht="12.75">
      <c r="E669" s="6"/>
      <c r="K669" s="9"/>
      <c r="V669" s="60"/>
      <c r="W669" s="69"/>
    </row>
    <row r="670" spans="5:23" ht="12.75">
      <c r="E670" s="6"/>
      <c r="K670" s="9"/>
      <c r="V670" s="60"/>
      <c r="W670" s="69"/>
    </row>
    <row r="671" spans="5:23" ht="12.75">
      <c r="E671" s="6"/>
      <c r="K671" s="9"/>
      <c r="V671" s="60"/>
      <c r="W671" s="69"/>
    </row>
    <row r="672" spans="5:23" ht="12.75">
      <c r="E672" s="6"/>
      <c r="K672" s="9"/>
      <c r="V672" s="60"/>
      <c r="W672" s="69"/>
    </row>
    <row r="673" spans="5:23" ht="12.75">
      <c r="E673" s="6"/>
      <c r="K673" s="9"/>
      <c r="V673" s="60"/>
      <c r="W673" s="69"/>
    </row>
    <row r="674" spans="5:23" ht="12.75">
      <c r="E674" s="6"/>
      <c r="K674" s="9"/>
      <c r="V674" s="60"/>
      <c r="W674" s="69"/>
    </row>
    <row r="675" spans="5:23" ht="12.75">
      <c r="E675" s="6"/>
      <c r="K675" s="9"/>
      <c r="V675" s="60"/>
      <c r="W675" s="69"/>
    </row>
    <row r="676" spans="5:23" ht="12.75">
      <c r="E676" s="6"/>
      <c r="K676" s="9"/>
      <c r="V676" s="60"/>
      <c r="W676" s="69"/>
    </row>
    <row r="677" spans="5:23" ht="12.75">
      <c r="E677" s="6"/>
      <c r="K677" s="9"/>
      <c r="V677" s="60"/>
      <c r="W677" s="69"/>
    </row>
    <row r="678" spans="5:23" ht="12.75">
      <c r="E678" s="6"/>
      <c r="K678" s="9"/>
      <c r="V678" s="60"/>
      <c r="W678" s="69"/>
    </row>
    <row r="679" spans="5:23" ht="12.75">
      <c r="E679" s="6"/>
      <c r="K679" s="9"/>
      <c r="V679" s="60"/>
      <c r="W679" s="69"/>
    </row>
    <row r="680" spans="5:23" ht="12.75">
      <c r="E680" s="6"/>
      <c r="K680" s="9"/>
      <c r="V680" s="60"/>
      <c r="W680" s="69"/>
    </row>
    <row r="681" spans="5:23" ht="12.75">
      <c r="E681" s="6"/>
      <c r="K681" s="9"/>
      <c r="V681" s="60"/>
      <c r="W681" s="69"/>
    </row>
    <row r="682" spans="5:23" ht="12.75">
      <c r="E682" s="6"/>
      <c r="K682" s="9"/>
      <c r="V682" s="60"/>
      <c r="W682" s="69"/>
    </row>
    <row r="683" spans="5:23" ht="12.75">
      <c r="E683" s="6"/>
      <c r="K683" s="9"/>
      <c r="V683" s="60"/>
      <c r="W683" s="69"/>
    </row>
    <row r="684" spans="5:23" ht="12.75">
      <c r="E684" s="6"/>
      <c r="K684" s="9"/>
      <c r="V684" s="60"/>
      <c r="W684" s="69"/>
    </row>
    <row r="685" spans="5:23" ht="12.75">
      <c r="E685" s="6"/>
      <c r="K685" s="9"/>
      <c r="V685" s="60"/>
      <c r="W685" s="69"/>
    </row>
    <row r="686" spans="5:23" ht="12.75">
      <c r="E686" s="6"/>
      <c r="K686" s="9"/>
      <c r="V686" s="60"/>
      <c r="W686" s="69"/>
    </row>
    <row r="687" spans="5:23" ht="12.75">
      <c r="E687" s="6"/>
      <c r="K687" s="9"/>
      <c r="V687" s="60"/>
      <c r="W687" s="69"/>
    </row>
    <row r="688" spans="5:23" ht="12.75">
      <c r="E688" s="6"/>
      <c r="K688" s="9"/>
      <c r="V688" s="60"/>
      <c r="W688" s="69"/>
    </row>
    <row r="689" spans="5:23" ht="12.75">
      <c r="E689" s="6"/>
      <c r="K689" s="9"/>
      <c r="V689" s="60"/>
      <c r="W689" s="69"/>
    </row>
    <row r="690" spans="5:23" ht="12.75">
      <c r="E690" s="6"/>
      <c r="K690" s="9"/>
      <c r="V690" s="60"/>
      <c r="W690" s="69"/>
    </row>
    <row r="691" spans="5:23" ht="12.75">
      <c r="E691" s="6"/>
      <c r="K691" s="9"/>
      <c r="V691" s="60"/>
      <c r="W691" s="69"/>
    </row>
    <row r="692" spans="5:23" ht="12.75">
      <c r="E692" s="6"/>
      <c r="K692" s="9"/>
      <c r="V692" s="60"/>
      <c r="W692" s="69"/>
    </row>
    <row r="693" spans="5:23" ht="12.75">
      <c r="E693" s="6"/>
      <c r="K693" s="9"/>
      <c r="V693" s="60"/>
      <c r="W693" s="69"/>
    </row>
    <row r="694" spans="5:23" ht="12.75">
      <c r="E694" s="6"/>
      <c r="K694" s="9"/>
      <c r="V694" s="60"/>
      <c r="W694" s="69"/>
    </row>
    <row r="695" spans="5:23" ht="12.75">
      <c r="E695" s="6"/>
      <c r="K695" s="9"/>
      <c r="V695" s="60"/>
      <c r="W695" s="69"/>
    </row>
    <row r="696" spans="5:23" ht="12.75">
      <c r="E696" s="6"/>
      <c r="K696" s="9"/>
      <c r="V696" s="60"/>
      <c r="W696" s="69"/>
    </row>
    <row r="697" spans="5:23" ht="12.75">
      <c r="E697" s="6"/>
      <c r="K697" s="9"/>
      <c r="V697" s="60"/>
      <c r="W697" s="69"/>
    </row>
    <row r="698" spans="5:23" ht="12.75">
      <c r="E698" s="6"/>
      <c r="K698" s="9"/>
      <c r="V698" s="60"/>
      <c r="W698" s="69"/>
    </row>
    <row r="699" spans="5:23" ht="12.75">
      <c r="E699" s="6"/>
      <c r="K699" s="9"/>
      <c r="V699" s="60"/>
      <c r="W699" s="69"/>
    </row>
    <row r="700" spans="5:23" ht="12.75">
      <c r="E700" s="6"/>
      <c r="K700" s="9"/>
      <c r="V700" s="60"/>
      <c r="W700" s="69"/>
    </row>
    <row r="701" spans="5:23" ht="12.75">
      <c r="E701" s="6"/>
      <c r="K701" s="9"/>
      <c r="V701" s="60"/>
      <c r="W701" s="69"/>
    </row>
    <row r="702" spans="5:23" ht="12.75">
      <c r="E702" s="6"/>
      <c r="K702" s="9"/>
      <c r="V702" s="60"/>
      <c r="W702" s="69"/>
    </row>
    <row r="703" spans="5:23" ht="12.75">
      <c r="E703" s="6"/>
      <c r="K703" s="9"/>
      <c r="V703" s="60"/>
      <c r="W703" s="69"/>
    </row>
    <row r="704" spans="5:23" ht="12.75">
      <c r="E704" s="6"/>
      <c r="K704" s="9"/>
      <c r="V704" s="60"/>
      <c r="W704" s="69"/>
    </row>
    <row r="705" spans="5:23" ht="12.75">
      <c r="E705" s="6"/>
      <c r="K705" s="9"/>
      <c r="V705" s="60"/>
      <c r="W705" s="69"/>
    </row>
    <row r="706" spans="5:23" ht="12.75">
      <c r="E706" s="6"/>
      <c r="K706" s="9"/>
      <c r="V706" s="60"/>
      <c r="W706" s="69"/>
    </row>
    <row r="707" spans="5:23" ht="12.75">
      <c r="E707" s="6"/>
      <c r="K707" s="9"/>
      <c r="V707" s="60"/>
      <c r="W707" s="69"/>
    </row>
    <row r="708" spans="5:23" ht="12.75">
      <c r="E708" s="6"/>
      <c r="K708" s="9"/>
      <c r="V708" s="60"/>
      <c r="W708" s="69"/>
    </row>
    <row r="709" spans="5:23" ht="12.75">
      <c r="E709" s="6"/>
      <c r="K709" s="9"/>
      <c r="V709" s="60"/>
      <c r="W709" s="69"/>
    </row>
    <row r="710" spans="5:23" ht="12.75">
      <c r="E710" s="6"/>
      <c r="K710" s="9"/>
      <c r="V710" s="60"/>
      <c r="W710" s="69"/>
    </row>
    <row r="711" spans="5:23" ht="12.75">
      <c r="E711" s="6"/>
      <c r="K711" s="9"/>
      <c r="V711" s="60"/>
      <c r="W711" s="69"/>
    </row>
    <row r="712" spans="5:23" ht="12.75">
      <c r="E712" s="6"/>
      <c r="K712" s="9"/>
      <c r="V712" s="60"/>
      <c r="W712" s="69"/>
    </row>
    <row r="713" spans="5:23" ht="12.75">
      <c r="E713" s="6"/>
      <c r="K713" s="9"/>
      <c r="V713" s="60"/>
      <c r="W713" s="69"/>
    </row>
    <row r="714" spans="5:23" ht="12.75">
      <c r="E714" s="6"/>
      <c r="K714" s="9"/>
      <c r="V714" s="60"/>
      <c r="W714" s="69"/>
    </row>
    <row r="715" spans="5:23" ht="12.75">
      <c r="E715" s="6"/>
      <c r="K715" s="9"/>
      <c r="V715" s="60"/>
      <c r="W715" s="69"/>
    </row>
    <row r="716" spans="5:23" ht="12.75">
      <c r="E716" s="6"/>
      <c r="K716" s="9"/>
      <c r="V716" s="60"/>
      <c r="W716" s="69"/>
    </row>
    <row r="717" spans="5:23" ht="12.75">
      <c r="E717" s="6"/>
      <c r="K717" s="9"/>
      <c r="V717" s="60"/>
      <c r="W717" s="69"/>
    </row>
    <row r="718" spans="5:23" ht="12.75">
      <c r="E718" s="6"/>
      <c r="K718" s="9"/>
      <c r="V718" s="60"/>
      <c r="W718" s="69"/>
    </row>
    <row r="719" spans="5:23" ht="12.75">
      <c r="E719" s="6"/>
      <c r="K719" s="9"/>
      <c r="V719" s="60"/>
      <c r="W719" s="69"/>
    </row>
    <row r="720" spans="5:23" ht="12.75">
      <c r="E720" s="6"/>
      <c r="K720" s="9"/>
      <c r="V720" s="60"/>
      <c r="W720" s="69"/>
    </row>
    <row r="721" spans="5:23" ht="12.75">
      <c r="E721" s="6"/>
      <c r="K721" s="9"/>
      <c r="V721" s="60"/>
      <c r="W721" s="69"/>
    </row>
    <row r="722" spans="5:23" ht="12.75">
      <c r="E722" s="6"/>
      <c r="K722" s="9"/>
      <c r="V722" s="60"/>
      <c r="W722" s="69"/>
    </row>
    <row r="723" spans="5:23" ht="12.75">
      <c r="E723" s="6"/>
      <c r="K723" s="9"/>
      <c r="V723" s="60"/>
      <c r="W723" s="69"/>
    </row>
    <row r="724" spans="5:23" ht="12.75">
      <c r="E724" s="6"/>
      <c r="K724" s="9"/>
      <c r="V724" s="60"/>
      <c r="W724" s="69"/>
    </row>
    <row r="725" spans="5:23" ht="12.75">
      <c r="E725" s="6"/>
      <c r="K725" s="9"/>
      <c r="V725" s="60"/>
      <c r="W725" s="69"/>
    </row>
    <row r="726" spans="5:23" ht="12.75">
      <c r="E726" s="6"/>
      <c r="K726" s="9"/>
      <c r="V726" s="60"/>
      <c r="W726" s="69"/>
    </row>
    <row r="727" spans="5:23" ht="12.75">
      <c r="E727" s="6"/>
      <c r="K727" s="9"/>
      <c r="V727" s="60"/>
      <c r="W727" s="69"/>
    </row>
    <row r="728" spans="5:23" ht="12.75">
      <c r="E728" s="6"/>
      <c r="K728" s="9"/>
      <c r="V728" s="60"/>
      <c r="W728" s="69"/>
    </row>
    <row r="729" spans="5:23" ht="12.75">
      <c r="E729" s="6"/>
      <c r="K729" s="9"/>
      <c r="V729" s="60"/>
      <c r="W729" s="69"/>
    </row>
    <row r="730" spans="5:23" ht="12.75">
      <c r="E730" s="6"/>
      <c r="K730" s="9"/>
      <c r="V730" s="60"/>
      <c r="W730" s="69"/>
    </row>
    <row r="731" spans="5:23" ht="12.75">
      <c r="E731" s="6"/>
      <c r="K731" s="9"/>
      <c r="V731" s="60"/>
      <c r="W731" s="69"/>
    </row>
    <row r="732" spans="5:23" ht="12.75">
      <c r="E732" s="6"/>
      <c r="K732" s="9"/>
      <c r="V732" s="60"/>
      <c r="W732" s="69"/>
    </row>
    <row r="733" spans="5:23" ht="12.75">
      <c r="E733" s="6"/>
      <c r="K733" s="9"/>
      <c r="V733" s="60"/>
      <c r="W733" s="69"/>
    </row>
    <row r="734" spans="5:23" ht="12.75">
      <c r="E734" s="6"/>
      <c r="K734" s="9"/>
      <c r="V734" s="60"/>
      <c r="W734" s="69"/>
    </row>
    <row r="735" spans="5:23" ht="12.75">
      <c r="E735" s="6"/>
      <c r="K735" s="9"/>
      <c r="V735" s="60"/>
      <c r="W735" s="69"/>
    </row>
    <row r="736" spans="5:23" ht="12.75">
      <c r="E736" s="6"/>
      <c r="K736" s="9"/>
      <c r="V736" s="60"/>
      <c r="W736" s="69"/>
    </row>
    <row r="737" spans="5:23" ht="12.75">
      <c r="E737" s="6"/>
      <c r="K737" s="9"/>
      <c r="V737" s="60"/>
      <c r="W737" s="69"/>
    </row>
    <row r="738" spans="5:23" ht="12.75">
      <c r="E738" s="6"/>
      <c r="K738" s="9"/>
      <c r="V738" s="60"/>
      <c r="W738" s="69"/>
    </row>
    <row r="739" spans="5:23" ht="12.75">
      <c r="E739" s="6"/>
      <c r="K739" s="9"/>
      <c r="V739" s="60"/>
      <c r="W739" s="69"/>
    </row>
    <row r="740" spans="5:23" ht="12.75">
      <c r="E740" s="6"/>
      <c r="K740" s="9"/>
      <c r="V740" s="60"/>
      <c r="W740" s="69"/>
    </row>
    <row r="741" spans="5:23" ht="12.75">
      <c r="E741" s="6"/>
      <c r="K741" s="9"/>
      <c r="V741" s="60"/>
      <c r="W741" s="69"/>
    </row>
    <row r="742" spans="5:23" ht="12.75">
      <c r="E742" s="6"/>
      <c r="K742" s="9"/>
      <c r="V742" s="60"/>
      <c r="W742" s="69"/>
    </row>
    <row r="743" spans="5:23" ht="12.75">
      <c r="E743" s="6"/>
      <c r="K743" s="9"/>
      <c r="V743" s="60"/>
      <c r="W743" s="69"/>
    </row>
    <row r="744" spans="5:23" ht="12.75">
      <c r="E744" s="6"/>
      <c r="K744" s="9"/>
      <c r="V744" s="60"/>
      <c r="W744" s="69"/>
    </row>
    <row r="745" spans="5:23" ht="12.75">
      <c r="E745" s="6"/>
      <c r="K745" s="9"/>
      <c r="V745" s="60"/>
      <c r="W745" s="69"/>
    </row>
    <row r="746" spans="5:23" ht="12.75">
      <c r="E746" s="6"/>
      <c r="K746" s="9"/>
      <c r="V746" s="60"/>
      <c r="W746" s="69"/>
    </row>
    <row r="747" spans="5:23" ht="12.75">
      <c r="E747" s="6"/>
      <c r="K747" s="9"/>
      <c r="V747" s="60"/>
      <c r="W747" s="69"/>
    </row>
    <row r="748" spans="5:23" ht="12.75">
      <c r="E748" s="6"/>
      <c r="K748" s="9"/>
      <c r="V748" s="60"/>
      <c r="W748" s="69"/>
    </row>
    <row r="749" spans="5:23" ht="12.75">
      <c r="E749" s="6"/>
      <c r="K749" s="9"/>
      <c r="V749" s="60"/>
      <c r="W749" s="69"/>
    </row>
    <row r="750" spans="5:23" ht="12.75">
      <c r="E750" s="6"/>
      <c r="K750" s="9"/>
      <c r="V750" s="60"/>
      <c r="W750" s="69"/>
    </row>
    <row r="751" spans="5:23" ht="12.75">
      <c r="E751" s="6"/>
      <c r="K751" s="9"/>
      <c r="V751" s="60"/>
      <c r="W751" s="69"/>
    </row>
    <row r="752" spans="5:23" ht="12.75">
      <c r="E752" s="6"/>
      <c r="K752" s="9"/>
      <c r="V752" s="60"/>
      <c r="W752" s="69"/>
    </row>
    <row r="753" spans="5:23" ht="12.75">
      <c r="E753" s="6"/>
      <c r="K753" s="9"/>
      <c r="V753" s="60"/>
      <c r="W753" s="69"/>
    </row>
    <row r="754" spans="5:23" ht="12.75">
      <c r="E754" s="6"/>
      <c r="K754" s="9"/>
      <c r="V754" s="60"/>
      <c r="W754" s="69"/>
    </row>
    <row r="755" spans="5:23" ht="12.75">
      <c r="E755" s="6"/>
      <c r="K755" s="9"/>
      <c r="V755" s="60"/>
      <c r="W755" s="69"/>
    </row>
    <row r="756" spans="5:23" ht="12.75">
      <c r="E756" s="6"/>
      <c r="K756" s="9"/>
      <c r="V756" s="60"/>
      <c r="W756" s="69"/>
    </row>
    <row r="757" spans="5:23" ht="12.75">
      <c r="E757" s="6"/>
      <c r="K757" s="9"/>
      <c r="V757" s="60"/>
      <c r="W757" s="69"/>
    </row>
    <row r="758" spans="5:23" ht="12.75">
      <c r="E758" s="6"/>
      <c r="K758" s="9"/>
      <c r="V758" s="60"/>
      <c r="W758" s="69"/>
    </row>
    <row r="759" spans="5:23" ht="12.75">
      <c r="E759" s="6"/>
      <c r="K759" s="9"/>
      <c r="V759" s="60"/>
      <c r="W759" s="69"/>
    </row>
    <row r="760" spans="5:23" ht="12.75">
      <c r="E760" s="6"/>
      <c r="K760" s="9"/>
      <c r="V760" s="60"/>
      <c r="W760" s="69"/>
    </row>
    <row r="761" spans="5:23" ht="12.75">
      <c r="E761" s="6"/>
      <c r="K761" s="9"/>
      <c r="V761" s="60"/>
      <c r="W761" s="69"/>
    </row>
    <row r="762" spans="5:23" ht="12.75">
      <c r="E762" s="6"/>
      <c r="K762" s="9"/>
      <c r="V762" s="60"/>
      <c r="W762" s="69"/>
    </row>
    <row r="763" spans="5:23" ht="12.75">
      <c r="E763" s="6"/>
      <c r="K763" s="9"/>
      <c r="V763" s="60"/>
      <c r="W763" s="69"/>
    </row>
    <row r="764" spans="5:23" ht="12.75">
      <c r="E764" s="6"/>
      <c r="K764" s="9"/>
      <c r="V764" s="60"/>
      <c r="W764" s="69"/>
    </row>
    <row r="765" spans="5:23" ht="12.75">
      <c r="E765" s="6"/>
      <c r="K765" s="9"/>
      <c r="V765" s="60"/>
      <c r="W765" s="69"/>
    </row>
    <row r="766" spans="5:23" ht="12.75">
      <c r="E766" s="6"/>
      <c r="K766" s="9"/>
      <c r="V766" s="60"/>
      <c r="W766" s="69"/>
    </row>
    <row r="767" spans="5:23" ht="12.75">
      <c r="E767" s="6"/>
      <c r="K767" s="9"/>
      <c r="V767" s="60"/>
      <c r="W767" s="69"/>
    </row>
    <row r="768" spans="5:23" ht="12.75">
      <c r="E768" s="6"/>
      <c r="K768" s="9"/>
      <c r="V768" s="60"/>
      <c r="W768" s="69"/>
    </row>
    <row r="769" spans="5:23" ht="12.75">
      <c r="E769" s="6"/>
      <c r="K769" s="9"/>
      <c r="V769" s="60"/>
      <c r="W769" s="69"/>
    </row>
    <row r="770" spans="5:23" ht="12.75">
      <c r="E770" s="6"/>
      <c r="K770" s="9"/>
      <c r="V770" s="60"/>
      <c r="W770" s="69"/>
    </row>
    <row r="771" spans="5:23" ht="12.75">
      <c r="E771" s="6"/>
      <c r="K771" s="9"/>
      <c r="V771" s="60"/>
      <c r="W771" s="69"/>
    </row>
    <row r="772" spans="5:23" ht="12.75">
      <c r="E772" s="6"/>
      <c r="K772" s="9"/>
      <c r="V772" s="60"/>
      <c r="W772" s="69"/>
    </row>
    <row r="773" spans="5:23" ht="12.75">
      <c r="E773" s="6"/>
      <c r="K773" s="9"/>
      <c r="V773" s="60"/>
      <c r="W773" s="69"/>
    </row>
    <row r="774" spans="5:23" ht="12.75">
      <c r="E774" s="6"/>
      <c r="K774" s="9"/>
      <c r="V774" s="60"/>
      <c r="W774" s="69"/>
    </row>
    <row r="775" spans="5:23" ht="12.75">
      <c r="E775" s="6"/>
      <c r="K775" s="9"/>
      <c r="V775" s="60"/>
      <c r="W775" s="69"/>
    </row>
    <row r="776" spans="5:23" ht="12.75">
      <c r="E776" s="6"/>
      <c r="K776" s="9"/>
      <c r="V776" s="60"/>
      <c r="W776" s="69"/>
    </row>
    <row r="777" spans="5:23" ht="12.75">
      <c r="E777" s="6"/>
      <c r="K777" s="9"/>
      <c r="V777" s="60"/>
      <c r="W777" s="69"/>
    </row>
    <row r="778" spans="5:23" ht="12.75">
      <c r="E778" s="6"/>
      <c r="K778" s="9"/>
      <c r="V778" s="60"/>
      <c r="W778" s="69"/>
    </row>
    <row r="779" spans="5:23" ht="12.75">
      <c r="E779" s="6"/>
      <c r="K779" s="9"/>
      <c r="V779" s="60"/>
      <c r="W779" s="69"/>
    </row>
    <row r="780" spans="5:23" ht="12.75">
      <c r="E780" s="6"/>
      <c r="K780" s="9"/>
      <c r="V780" s="60"/>
      <c r="W780" s="69"/>
    </row>
    <row r="781" spans="5:23" ht="12.75">
      <c r="E781" s="6"/>
      <c r="K781" s="9"/>
      <c r="V781" s="60"/>
      <c r="W781" s="69"/>
    </row>
    <row r="782" spans="5:23" ht="12.75">
      <c r="E782" s="6"/>
      <c r="K782" s="9"/>
      <c r="V782" s="60"/>
      <c r="W782" s="69"/>
    </row>
    <row r="783" spans="5:23" ht="12.75">
      <c r="E783" s="6"/>
      <c r="K783" s="9"/>
      <c r="V783" s="60"/>
      <c r="W783" s="69"/>
    </row>
    <row r="784" spans="5:23" ht="12.75">
      <c r="E784" s="6"/>
      <c r="K784" s="9"/>
      <c r="V784" s="60"/>
      <c r="W784" s="69"/>
    </row>
    <row r="785" spans="5:23" ht="12.75">
      <c r="E785" s="6"/>
      <c r="K785" s="9"/>
      <c r="V785" s="60"/>
      <c r="W785" s="69"/>
    </row>
    <row r="786" spans="5:23" ht="12.75">
      <c r="E786" s="6"/>
      <c r="K786" s="9"/>
      <c r="V786" s="60"/>
      <c r="W786" s="69"/>
    </row>
    <row r="787" spans="5:23" ht="12.75">
      <c r="E787" s="6"/>
      <c r="K787" s="9"/>
      <c r="V787" s="60"/>
      <c r="W787" s="69"/>
    </row>
    <row r="788" spans="5:23" ht="12.75">
      <c r="E788" s="6"/>
      <c r="K788" s="9"/>
      <c r="V788" s="60"/>
      <c r="W788" s="69"/>
    </row>
    <row r="789" spans="5:23" ht="12.75">
      <c r="E789" s="6"/>
      <c r="K789" s="9"/>
      <c r="V789" s="60"/>
      <c r="W789" s="69"/>
    </row>
    <row r="790" spans="5:23" ht="12.75">
      <c r="E790" s="6"/>
      <c r="K790" s="9"/>
      <c r="V790" s="60"/>
      <c r="W790" s="69"/>
    </row>
    <row r="791" spans="5:23" ht="12.75">
      <c r="E791" s="6"/>
      <c r="K791" s="9"/>
      <c r="V791" s="60"/>
      <c r="W791" s="69"/>
    </row>
    <row r="792" spans="5:23" ht="12.75">
      <c r="E792" s="6"/>
      <c r="K792" s="9"/>
      <c r="V792" s="60"/>
      <c r="W792" s="69"/>
    </row>
    <row r="793" spans="5:23" ht="12.75">
      <c r="E793" s="6"/>
      <c r="K793" s="9"/>
      <c r="V793" s="60"/>
      <c r="W793" s="69"/>
    </row>
    <row r="794" spans="5:23" ht="12.75">
      <c r="E794" s="6"/>
      <c r="K794" s="9"/>
      <c r="V794" s="60"/>
      <c r="W794" s="69"/>
    </row>
    <row r="795" spans="5:23" ht="12.75">
      <c r="E795" s="6"/>
      <c r="K795" s="9"/>
      <c r="V795" s="60"/>
      <c r="W795" s="69"/>
    </row>
    <row r="796" spans="5:23" ht="12.75">
      <c r="E796" s="6"/>
      <c r="K796" s="9"/>
      <c r="V796" s="60"/>
      <c r="W796" s="69"/>
    </row>
    <row r="797" spans="5:23" ht="12.75">
      <c r="E797" s="6"/>
      <c r="K797" s="9"/>
      <c r="V797" s="60"/>
      <c r="W797" s="69"/>
    </row>
    <row r="798" spans="5:23" ht="12.75">
      <c r="E798" s="6"/>
      <c r="K798" s="9"/>
      <c r="V798" s="60"/>
      <c r="W798" s="69"/>
    </row>
    <row r="799" spans="5:23" ht="12.75">
      <c r="E799" s="6"/>
      <c r="K799" s="9"/>
      <c r="V799" s="60"/>
      <c r="W799" s="69"/>
    </row>
    <row r="800" spans="5:23" ht="12.75">
      <c r="E800" s="6"/>
      <c r="K800" s="9"/>
      <c r="V800" s="60"/>
      <c r="W800" s="69"/>
    </row>
    <row r="801" spans="5:23" ht="12.75">
      <c r="E801" s="6"/>
      <c r="K801" s="9"/>
      <c r="V801" s="60"/>
      <c r="W801" s="69"/>
    </row>
    <row r="802" spans="5:23" ht="12.75">
      <c r="E802" s="6"/>
      <c r="K802" s="9"/>
      <c r="V802" s="60"/>
      <c r="W802" s="69"/>
    </row>
    <row r="803" spans="5:23" ht="12.75">
      <c r="E803" s="6"/>
      <c r="K803" s="9"/>
      <c r="V803" s="60"/>
      <c r="W803" s="69"/>
    </row>
    <row r="804" spans="5:23" ht="12.75">
      <c r="E804" s="6"/>
      <c r="K804" s="9"/>
      <c r="V804" s="60"/>
      <c r="W804" s="69"/>
    </row>
    <row r="805" spans="5:23" ht="12.75">
      <c r="E805" s="6"/>
      <c r="K805" s="9"/>
      <c r="V805" s="60"/>
      <c r="W805" s="69"/>
    </row>
    <row r="806" spans="5:23" ht="12.75">
      <c r="E806" s="6"/>
      <c r="K806" s="9"/>
      <c r="V806" s="60"/>
      <c r="W806" s="69"/>
    </row>
    <row r="807" spans="5:23" ht="12.75">
      <c r="E807" s="6"/>
      <c r="K807" s="9"/>
      <c r="V807" s="60"/>
      <c r="W807" s="69"/>
    </row>
    <row r="808" spans="5:23" ht="12.75">
      <c r="E808" s="6"/>
      <c r="K808" s="9"/>
      <c r="V808" s="60"/>
      <c r="W808" s="69"/>
    </row>
    <row r="809" spans="5:23" ht="12.75">
      <c r="E809" s="6"/>
      <c r="K809" s="9"/>
      <c r="V809" s="60"/>
      <c r="W809" s="69"/>
    </row>
    <row r="810" spans="5:23" ht="12.75">
      <c r="E810" s="6"/>
      <c r="K810" s="9"/>
      <c r="V810" s="60"/>
      <c r="W810" s="69"/>
    </row>
    <row r="811" spans="5:23" ht="12.75">
      <c r="E811" s="6"/>
      <c r="K811" s="9"/>
      <c r="V811" s="60"/>
      <c r="W811" s="69"/>
    </row>
    <row r="812" spans="5:23" ht="12.75">
      <c r="E812" s="6"/>
      <c r="K812" s="9"/>
      <c r="V812" s="60"/>
      <c r="W812" s="69"/>
    </row>
    <row r="813" spans="5:23" ht="12.75">
      <c r="E813" s="6"/>
      <c r="K813" s="9"/>
      <c r="V813" s="60"/>
      <c r="W813" s="69"/>
    </row>
    <row r="814" spans="5:23" ht="12.75">
      <c r="E814" s="6"/>
      <c r="K814" s="9"/>
      <c r="V814" s="60"/>
      <c r="W814" s="69"/>
    </row>
    <row r="815" spans="5:23" ht="12.75">
      <c r="E815" s="6"/>
      <c r="K815" s="9"/>
      <c r="V815" s="60"/>
      <c r="W815" s="69"/>
    </row>
    <row r="816" spans="5:23" ht="12.75">
      <c r="E816" s="6"/>
      <c r="K816" s="9"/>
      <c r="V816" s="60"/>
      <c r="W816" s="69"/>
    </row>
    <row r="817" spans="5:23" ht="12.75">
      <c r="E817" s="6"/>
      <c r="K817" s="9"/>
      <c r="V817" s="60"/>
      <c r="W817" s="69"/>
    </row>
    <row r="818" spans="5:23" ht="12.75">
      <c r="E818" s="6"/>
      <c r="K818" s="9"/>
      <c r="V818" s="60"/>
      <c r="W818" s="69"/>
    </row>
    <row r="819" spans="5:23" ht="12.75">
      <c r="E819" s="6"/>
      <c r="K819" s="9"/>
      <c r="V819" s="60"/>
      <c r="W819" s="69"/>
    </row>
    <row r="820" spans="5:23" ht="12.75">
      <c r="E820" s="6"/>
      <c r="K820" s="9"/>
      <c r="V820" s="60"/>
      <c r="W820" s="69"/>
    </row>
    <row r="821" spans="5:23" ht="12.75">
      <c r="E821" s="6"/>
      <c r="K821" s="9"/>
      <c r="V821" s="60"/>
      <c r="W821" s="69"/>
    </row>
    <row r="822" spans="5:23" ht="12.75">
      <c r="E822" s="6"/>
      <c r="K822" s="9"/>
      <c r="V822" s="60"/>
      <c r="W822" s="69"/>
    </row>
    <row r="823" spans="5:23" ht="12.75">
      <c r="E823" s="6"/>
      <c r="K823" s="9"/>
      <c r="V823" s="60"/>
      <c r="W823" s="69"/>
    </row>
    <row r="824" spans="5:23" ht="12.75">
      <c r="E824" s="6"/>
      <c r="K824" s="9"/>
      <c r="V824" s="60"/>
      <c r="W824" s="69"/>
    </row>
    <row r="825" spans="5:23" ht="12.75">
      <c r="E825" s="6"/>
      <c r="K825" s="9"/>
      <c r="V825" s="60"/>
      <c r="W825" s="69"/>
    </row>
    <row r="826" spans="5:23" ht="12.75">
      <c r="E826" s="6"/>
      <c r="K826" s="9"/>
      <c r="V826" s="60"/>
      <c r="W826" s="69"/>
    </row>
    <row r="827" spans="5:23" ht="12.75">
      <c r="E827" s="6"/>
      <c r="K827" s="9"/>
      <c r="V827" s="60"/>
      <c r="W827" s="69"/>
    </row>
    <row r="828" spans="5:23" ht="12.75">
      <c r="E828" s="6"/>
      <c r="K828" s="9"/>
      <c r="V828" s="60"/>
      <c r="W828" s="69"/>
    </row>
    <row r="829" spans="5:23" ht="12.75">
      <c r="E829" s="6"/>
      <c r="K829" s="9"/>
      <c r="V829" s="60"/>
      <c r="W829" s="69"/>
    </row>
    <row r="830" spans="5:23" ht="12.75">
      <c r="E830" s="6"/>
      <c r="K830" s="9"/>
      <c r="V830" s="60"/>
      <c r="W830" s="69"/>
    </row>
    <row r="831" spans="5:23" ht="12.75">
      <c r="E831" s="6"/>
      <c r="K831" s="9"/>
      <c r="V831" s="60"/>
      <c r="W831" s="69"/>
    </row>
    <row r="832" spans="5:23" ht="12.75">
      <c r="E832" s="6"/>
      <c r="K832" s="9"/>
      <c r="V832" s="60"/>
      <c r="W832" s="69"/>
    </row>
    <row r="833" spans="5:23" ht="12.75">
      <c r="E833" s="6"/>
      <c r="K833" s="9"/>
      <c r="V833" s="60"/>
      <c r="W833" s="69"/>
    </row>
    <row r="834" spans="5:23" ht="12.75">
      <c r="E834" s="6"/>
      <c r="K834" s="9"/>
      <c r="V834" s="60"/>
      <c r="W834" s="69"/>
    </row>
    <row r="835" spans="5:23" ht="12.75">
      <c r="E835" s="6"/>
      <c r="K835" s="9"/>
      <c r="V835" s="60"/>
      <c r="W835" s="69"/>
    </row>
    <row r="836" spans="5:23" ht="12.75">
      <c r="E836" s="6"/>
      <c r="K836" s="9"/>
      <c r="V836" s="60"/>
      <c r="W836" s="69"/>
    </row>
    <row r="837" spans="5:23" ht="12.75">
      <c r="E837" s="6"/>
      <c r="K837" s="9"/>
      <c r="V837" s="60"/>
      <c r="W837" s="69"/>
    </row>
    <row r="838" spans="5:23" ht="12.75">
      <c r="E838" s="6"/>
      <c r="K838" s="9"/>
      <c r="V838" s="60"/>
      <c r="W838" s="69"/>
    </row>
    <row r="839" spans="5:23" ht="12.75">
      <c r="E839" s="6"/>
      <c r="K839" s="9"/>
      <c r="V839" s="60"/>
      <c r="W839" s="69"/>
    </row>
    <row r="840" spans="5:23" ht="12.75">
      <c r="E840" s="6"/>
      <c r="K840" s="9"/>
      <c r="V840" s="60"/>
      <c r="W840" s="69"/>
    </row>
    <row r="841" spans="5:23" ht="12.75">
      <c r="E841" s="6"/>
      <c r="K841" s="9"/>
      <c r="V841" s="60"/>
      <c r="W841" s="69"/>
    </row>
    <row r="842" spans="5:23" ht="12.75">
      <c r="E842" s="6"/>
      <c r="K842" s="9"/>
      <c r="V842" s="60"/>
      <c r="W842" s="69"/>
    </row>
    <row r="843" spans="5:23" ht="12.75">
      <c r="E843" s="6"/>
      <c r="K843" s="9"/>
      <c r="V843" s="60"/>
      <c r="W843" s="69"/>
    </row>
    <row r="844" spans="5:23" ht="12.75">
      <c r="E844" s="6"/>
      <c r="K844" s="9"/>
      <c r="V844" s="60"/>
      <c r="W844" s="69"/>
    </row>
    <row r="845" spans="5:23" ht="12.75">
      <c r="E845" s="6"/>
      <c r="K845" s="9"/>
      <c r="V845" s="60"/>
      <c r="W845" s="69"/>
    </row>
    <row r="846" spans="5:23" ht="12.75">
      <c r="E846" s="6"/>
      <c r="K846" s="9"/>
      <c r="V846" s="60"/>
      <c r="W846" s="69"/>
    </row>
    <row r="847" spans="5:23" ht="12.75">
      <c r="E847" s="6"/>
      <c r="K847" s="9"/>
      <c r="V847" s="60"/>
      <c r="W847" s="69"/>
    </row>
    <row r="848" spans="5:23" ht="12.75">
      <c r="E848" s="6"/>
      <c r="K848" s="9"/>
      <c r="V848" s="60"/>
      <c r="W848" s="69"/>
    </row>
    <row r="849" spans="5:23" ht="12.75">
      <c r="E849" s="6"/>
      <c r="K849" s="9"/>
      <c r="V849" s="60"/>
      <c r="W849" s="69"/>
    </row>
    <row r="850" spans="5:23" ht="12.75">
      <c r="E850" s="6"/>
      <c r="K850" s="9"/>
      <c r="V850" s="60"/>
      <c r="W850" s="69"/>
    </row>
    <row r="851" spans="5:23" ht="12.75">
      <c r="E851" s="6"/>
      <c r="K851" s="9"/>
      <c r="V851" s="60"/>
      <c r="W851" s="69"/>
    </row>
    <row r="852" spans="5:23" ht="12.75">
      <c r="E852" s="6"/>
      <c r="K852" s="9"/>
      <c r="V852" s="60"/>
      <c r="W852" s="69"/>
    </row>
    <row r="853" spans="5:23" ht="12.75">
      <c r="E853" s="6"/>
      <c r="K853" s="9"/>
      <c r="V853" s="60"/>
      <c r="W853" s="69"/>
    </row>
    <row r="854" spans="5:23" ht="12.75">
      <c r="E854" s="6"/>
      <c r="K854" s="9"/>
      <c r="V854" s="60"/>
      <c r="W854" s="69"/>
    </row>
    <row r="855" spans="5:23" ht="12.75">
      <c r="E855" s="6"/>
      <c r="K855" s="9"/>
      <c r="V855" s="60"/>
      <c r="W855" s="69"/>
    </row>
    <row r="856" spans="5:23" ht="12.75">
      <c r="E856" s="6"/>
      <c r="K856" s="9"/>
      <c r="V856" s="60"/>
      <c r="W856" s="69"/>
    </row>
    <row r="857" spans="5:23" ht="12.75">
      <c r="E857" s="6"/>
      <c r="K857" s="9"/>
      <c r="V857" s="60"/>
      <c r="W857" s="69"/>
    </row>
    <row r="858" spans="5:23" ht="12.75">
      <c r="E858" s="6"/>
      <c r="K858" s="9"/>
      <c r="V858" s="60"/>
      <c r="W858" s="69"/>
    </row>
    <row r="859" spans="5:23" ht="12.75">
      <c r="E859" s="6"/>
      <c r="K859" s="9"/>
      <c r="V859" s="60"/>
      <c r="W859" s="69"/>
    </row>
    <row r="860" spans="5:23" ht="12.75">
      <c r="E860" s="6"/>
      <c r="K860" s="9"/>
      <c r="V860" s="60"/>
      <c r="W860" s="69"/>
    </row>
    <row r="861" spans="5:23" ht="12.75">
      <c r="E861" s="6"/>
      <c r="K861" s="9"/>
      <c r="V861" s="60"/>
      <c r="W861" s="69"/>
    </row>
    <row r="862" spans="5:23" ht="12.75">
      <c r="E862" s="6"/>
      <c r="K862" s="9"/>
      <c r="V862" s="60"/>
      <c r="W862" s="69"/>
    </row>
    <row r="863" spans="5:23" ht="12.75">
      <c r="E863" s="6"/>
      <c r="K863" s="9"/>
      <c r="V863" s="60"/>
      <c r="W863" s="69"/>
    </row>
    <row r="864" spans="5:23" ht="12.75">
      <c r="E864" s="6"/>
      <c r="K864" s="9"/>
      <c r="V864" s="60"/>
      <c r="W864" s="69"/>
    </row>
    <row r="865" spans="5:23" ht="12.75">
      <c r="E865" s="6"/>
      <c r="K865" s="9"/>
      <c r="V865" s="60"/>
      <c r="W865" s="69"/>
    </row>
    <row r="866" spans="5:23" ht="12.75">
      <c r="E866" s="6"/>
      <c r="K866" s="9"/>
      <c r="V866" s="60"/>
      <c r="W866" s="69"/>
    </row>
    <row r="867" spans="5:23" ht="12.75">
      <c r="E867" s="6"/>
      <c r="K867" s="9"/>
      <c r="V867" s="60"/>
      <c r="W867" s="69"/>
    </row>
    <row r="868" spans="5:23" ht="12.75">
      <c r="E868" s="6"/>
      <c r="K868" s="9"/>
      <c r="V868" s="60"/>
      <c r="W868" s="69"/>
    </row>
    <row r="869" spans="5:23" ht="12.75">
      <c r="E869" s="6"/>
      <c r="K869" s="9"/>
      <c r="V869" s="60"/>
      <c r="W869" s="69"/>
    </row>
    <row r="870" spans="5:23" ht="12.75">
      <c r="E870" s="6"/>
      <c r="K870" s="9"/>
      <c r="V870" s="60"/>
      <c r="W870" s="69"/>
    </row>
    <row r="871" spans="5:23" ht="12.75">
      <c r="E871" s="6"/>
      <c r="K871" s="9"/>
      <c r="V871" s="60"/>
      <c r="W871" s="69"/>
    </row>
    <row r="872" spans="5:23" ht="12.75">
      <c r="E872" s="6"/>
      <c r="K872" s="9"/>
      <c r="V872" s="60"/>
      <c r="W872" s="69"/>
    </row>
    <row r="873" spans="5:23" ht="12.75">
      <c r="E873" s="6"/>
      <c r="K873" s="9"/>
      <c r="V873" s="60"/>
      <c r="W873" s="69"/>
    </row>
    <row r="874" spans="5:23" ht="12.75">
      <c r="E874" s="6"/>
      <c r="K874" s="9"/>
      <c r="V874" s="60"/>
      <c r="W874" s="69"/>
    </row>
    <row r="875" spans="5:23" ht="12.75">
      <c r="E875" s="6"/>
      <c r="K875" s="9"/>
      <c r="V875" s="60"/>
      <c r="W875" s="69"/>
    </row>
    <row r="876" spans="5:23" ht="12.75">
      <c r="E876" s="6"/>
      <c r="K876" s="9"/>
      <c r="V876" s="60"/>
      <c r="W876" s="69"/>
    </row>
    <row r="877" spans="5:23" ht="12.75">
      <c r="E877" s="6"/>
      <c r="K877" s="9"/>
      <c r="V877" s="60"/>
      <c r="W877" s="69"/>
    </row>
    <row r="878" spans="5:23" ht="12.75">
      <c r="E878" s="6"/>
      <c r="K878" s="9"/>
      <c r="V878" s="60"/>
      <c r="W878" s="69"/>
    </row>
    <row r="879" spans="5:23" ht="12.75">
      <c r="E879" s="6"/>
      <c r="K879" s="9"/>
      <c r="V879" s="60"/>
      <c r="W879" s="69"/>
    </row>
    <row r="880" spans="5:23" ht="12.75">
      <c r="E880" s="6"/>
      <c r="K880" s="9"/>
      <c r="V880" s="60"/>
      <c r="W880" s="69"/>
    </row>
    <row r="881" spans="5:23" ht="12.75">
      <c r="E881" s="6"/>
      <c r="K881" s="9"/>
      <c r="V881" s="60"/>
      <c r="W881" s="69"/>
    </row>
    <row r="882" spans="5:23" ht="12.75">
      <c r="E882" s="6"/>
      <c r="K882" s="9"/>
      <c r="V882" s="60"/>
      <c r="W882" s="69"/>
    </row>
    <row r="883" spans="5:23" ht="12.75">
      <c r="E883" s="6"/>
      <c r="K883" s="9"/>
      <c r="V883" s="60"/>
      <c r="W883" s="69"/>
    </row>
    <row r="884" spans="5:23" ht="12.75">
      <c r="E884" s="6"/>
      <c r="K884" s="9"/>
      <c r="V884" s="60"/>
      <c r="W884" s="69"/>
    </row>
    <row r="885" spans="5:23" ht="12.75">
      <c r="E885" s="6"/>
      <c r="K885" s="9"/>
      <c r="V885" s="60"/>
      <c r="W885" s="69"/>
    </row>
    <row r="886" spans="5:23" ht="12.75">
      <c r="E886" s="6"/>
      <c r="K886" s="9"/>
      <c r="V886" s="60"/>
      <c r="W886" s="69"/>
    </row>
    <row r="887" spans="5:23" ht="12.75">
      <c r="E887" s="6"/>
      <c r="K887" s="9"/>
      <c r="V887" s="60"/>
      <c r="W887" s="69"/>
    </row>
    <row r="888" spans="5:23" ht="12.75">
      <c r="E888" s="6"/>
      <c r="K888" s="9"/>
      <c r="V888" s="60"/>
      <c r="W888" s="69"/>
    </row>
    <row r="889" spans="5:23" ht="12.75">
      <c r="E889" s="6"/>
      <c r="K889" s="9"/>
      <c r="V889" s="60"/>
      <c r="W889" s="69"/>
    </row>
    <row r="890" spans="5:23" ht="12.75">
      <c r="E890" s="6"/>
      <c r="K890" s="9"/>
      <c r="V890" s="60"/>
      <c r="W890" s="69"/>
    </row>
    <row r="891" spans="5:23" ht="12.75">
      <c r="E891" s="6"/>
      <c r="K891" s="9"/>
      <c r="V891" s="60"/>
      <c r="W891" s="69"/>
    </row>
    <row r="892" spans="5:23" ht="12.75">
      <c r="E892" s="6"/>
      <c r="K892" s="9"/>
      <c r="V892" s="60"/>
      <c r="W892" s="69"/>
    </row>
    <row r="893" spans="5:23" ht="12.75">
      <c r="E893" s="6"/>
      <c r="K893" s="9"/>
      <c r="V893" s="60"/>
      <c r="W893" s="69"/>
    </row>
    <row r="894" spans="5:23" ht="12.75">
      <c r="E894" s="6"/>
      <c r="K894" s="9"/>
      <c r="V894" s="60"/>
      <c r="W894" s="69"/>
    </row>
    <row r="895" spans="5:23" ht="12.75">
      <c r="E895" s="6"/>
      <c r="K895" s="9"/>
      <c r="V895" s="60"/>
      <c r="W895" s="69"/>
    </row>
    <row r="896" spans="5:23" ht="12.75">
      <c r="E896" s="6"/>
      <c r="K896" s="9"/>
      <c r="V896" s="60"/>
      <c r="W896" s="69"/>
    </row>
    <row r="897" spans="5:23" ht="12.75">
      <c r="E897" s="6"/>
      <c r="K897" s="9"/>
      <c r="V897" s="60"/>
      <c r="W897" s="69"/>
    </row>
    <row r="898" spans="5:23" ht="12.75">
      <c r="E898" s="6"/>
      <c r="K898" s="9"/>
      <c r="V898" s="60"/>
      <c r="W898" s="69"/>
    </row>
    <row r="899" spans="5:23" ht="12.75">
      <c r="E899" s="6"/>
      <c r="K899" s="9"/>
      <c r="V899" s="60"/>
      <c r="W899" s="69"/>
    </row>
    <row r="900" spans="5:23" ht="12.75">
      <c r="E900" s="6"/>
      <c r="K900" s="9"/>
      <c r="V900" s="60"/>
      <c r="W900" s="69"/>
    </row>
    <row r="901" spans="5:23" ht="12.75">
      <c r="E901" s="6"/>
      <c r="K901" s="9"/>
      <c r="V901" s="60"/>
      <c r="W901" s="69"/>
    </row>
    <row r="902" spans="5:23" ht="12.75">
      <c r="E902" s="6"/>
      <c r="K902" s="9"/>
      <c r="V902" s="60"/>
      <c r="W902" s="69"/>
    </row>
    <row r="903" spans="5:23" ht="12.75">
      <c r="E903" s="6"/>
      <c r="K903" s="9"/>
      <c r="V903" s="60"/>
      <c r="W903" s="69"/>
    </row>
    <row r="904" spans="5:23" ht="12.75">
      <c r="E904" s="6"/>
      <c r="K904" s="9"/>
      <c r="V904" s="60"/>
      <c r="W904" s="69"/>
    </row>
    <row r="905" spans="5:23" ht="12.75">
      <c r="E905" s="6"/>
      <c r="K905" s="9"/>
      <c r="V905" s="60"/>
      <c r="W905" s="69"/>
    </row>
    <row r="906" spans="5:23" ht="12.75">
      <c r="E906" s="6"/>
      <c r="K906" s="9"/>
      <c r="V906" s="60"/>
      <c r="W906" s="69"/>
    </row>
    <row r="907" spans="5:23" ht="12.75">
      <c r="E907" s="6"/>
      <c r="K907" s="9"/>
      <c r="V907" s="60"/>
      <c r="W907" s="69"/>
    </row>
    <row r="908" spans="5:23" ht="12.75">
      <c r="E908" s="6"/>
      <c r="K908" s="9"/>
      <c r="V908" s="60"/>
      <c r="W908" s="69"/>
    </row>
    <row r="909" spans="5:23" ht="12.75">
      <c r="E909" s="6"/>
      <c r="K909" s="9"/>
      <c r="V909" s="60"/>
      <c r="W909" s="69"/>
    </row>
    <row r="910" spans="5:23" ht="12.75">
      <c r="E910" s="6"/>
      <c r="K910" s="9"/>
      <c r="V910" s="60"/>
      <c r="W910" s="69"/>
    </row>
    <row r="911" spans="5:23" ht="12.75">
      <c r="E911" s="6"/>
      <c r="K911" s="9"/>
      <c r="V911" s="60"/>
      <c r="W911" s="69"/>
    </row>
    <row r="912" spans="5:23" ht="12.75">
      <c r="E912" s="6"/>
      <c r="K912" s="9"/>
      <c r="V912" s="60"/>
      <c r="W912" s="69"/>
    </row>
    <row r="913" spans="5:23" ht="12.75">
      <c r="E913" s="6"/>
      <c r="K913" s="9"/>
      <c r="V913" s="60"/>
      <c r="W913" s="69"/>
    </row>
    <row r="914" spans="5:23" ht="12.75">
      <c r="E914" s="6"/>
      <c r="K914" s="9"/>
      <c r="V914" s="60"/>
      <c r="W914" s="69"/>
    </row>
    <row r="915" spans="5:23" ht="12.75">
      <c r="E915" s="6"/>
      <c r="K915" s="9"/>
      <c r="V915" s="60"/>
      <c r="W915" s="69"/>
    </row>
    <row r="916" spans="5:23" ht="12.75">
      <c r="E916" s="6"/>
      <c r="K916" s="9"/>
      <c r="V916" s="60"/>
      <c r="W916" s="69"/>
    </row>
    <row r="917" spans="5:23" ht="12.75">
      <c r="E917" s="6"/>
      <c r="K917" s="9"/>
      <c r="V917" s="60"/>
      <c r="W917" s="69"/>
    </row>
    <row r="918" spans="5:23" ht="12.75">
      <c r="E918" s="6"/>
      <c r="K918" s="9"/>
      <c r="V918" s="60"/>
      <c r="W918" s="69"/>
    </row>
    <row r="919" spans="5:23" ht="12.75">
      <c r="E919" s="6"/>
      <c r="K919" s="9"/>
      <c r="V919" s="60"/>
      <c r="W919" s="69"/>
    </row>
    <row r="920" spans="5:23" ht="12.75">
      <c r="E920" s="6"/>
      <c r="K920" s="9"/>
      <c r="V920" s="60"/>
      <c r="W920" s="69"/>
    </row>
    <row r="921" spans="5:23" ht="12.75">
      <c r="E921" s="6"/>
      <c r="K921" s="9"/>
      <c r="V921" s="60"/>
      <c r="W921" s="69"/>
    </row>
    <row r="922" spans="5:23" ht="12.75">
      <c r="E922" s="6"/>
      <c r="K922" s="9"/>
      <c r="V922" s="60"/>
      <c r="W922" s="69"/>
    </row>
    <row r="923" spans="5:23" ht="12.75">
      <c r="E923" s="6"/>
      <c r="K923" s="9"/>
      <c r="V923" s="60"/>
      <c r="W923" s="69"/>
    </row>
    <row r="924" spans="5:23" ht="12.75">
      <c r="E924" s="6"/>
      <c r="K924" s="9"/>
      <c r="V924" s="60"/>
      <c r="W924" s="69"/>
    </row>
    <row r="925" spans="5:23" ht="12.75">
      <c r="E925" s="6"/>
      <c r="K925" s="9"/>
      <c r="V925" s="60"/>
      <c r="W925" s="69"/>
    </row>
    <row r="926" spans="5:23" ht="12.75">
      <c r="E926" s="6"/>
      <c r="K926" s="9"/>
      <c r="V926" s="60"/>
      <c r="W926" s="69"/>
    </row>
    <row r="927" spans="5:23" ht="12.75">
      <c r="E927" s="6"/>
      <c r="K927" s="9"/>
      <c r="V927" s="60"/>
      <c r="W927" s="69"/>
    </row>
    <row r="928" spans="5:23" ht="12.75">
      <c r="E928" s="6"/>
      <c r="K928" s="9"/>
      <c r="V928" s="60"/>
      <c r="W928" s="69"/>
    </row>
    <row r="929" spans="5:23" ht="12.75">
      <c r="E929" s="6"/>
      <c r="K929" s="9"/>
      <c r="V929" s="60"/>
      <c r="W929" s="69"/>
    </row>
    <row r="930" spans="5:23" ht="12.75">
      <c r="E930" s="6"/>
      <c r="K930" s="9"/>
      <c r="V930" s="60"/>
      <c r="W930" s="69"/>
    </row>
    <row r="931" spans="5:23" ht="12.75">
      <c r="E931" s="6"/>
      <c r="K931" s="9"/>
      <c r="V931" s="60"/>
      <c r="W931" s="69"/>
    </row>
    <row r="932" spans="5:23" ht="12.75">
      <c r="E932" s="6"/>
      <c r="K932" s="9"/>
      <c r="V932" s="60"/>
      <c r="W932" s="69"/>
    </row>
    <row r="933" spans="5:23" ht="12.75">
      <c r="E933" s="6"/>
      <c r="K933" s="9"/>
      <c r="V933" s="60"/>
      <c r="W933" s="69"/>
    </row>
    <row r="934" spans="5:23" ht="12.75">
      <c r="E934" s="6"/>
      <c r="K934" s="9"/>
      <c r="V934" s="60"/>
      <c r="W934" s="69"/>
    </row>
    <row r="935" spans="5:23" ht="12.75">
      <c r="E935" s="6"/>
      <c r="K935" s="9"/>
      <c r="V935" s="60"/>
      <c r="W935" s="69"/>
    </row>
    <row r="936" spans="5:23" ht="12.75">
      <c r="E936" s="6"/>
      <c r="K936" s="9"/>
      <c r="V936" s="60"/>
      <c r="W936" s="69"/>
    </row>
    <row r="937" spans="5:23" ht="12.75">
      <c r="E937" s="6"/>
      <c r="K937" s="9"/>
      <c r="V937" s="60"/>
      <c r="W937" s="69"/>
    </row>
    <row r="938" spans="5:23" ht="12.75">
      <c r="E938" s="6"/>
      <c r="K938" s="9"/>
      <c r="V938" s="60"/>
      <c r="W938" s="69"/>
    </row>
    <row r="939" spans="5:23" ht="12.75">
      <c r="E939" s="6"/>
      <c r="K939" s="9"/>
      <c r="V939" s="60"/>
      <c r="W939" s="69"/>
    </row>
    <row r="940" spans="5:23" ht="12.75">
      <c r="E940" s="6"/>
      <c r="K940" s="9"/>
      <c r="V940" s="60"/>
      <c r="W940" s="69"/>
    </row>
    <row r="941" spans="5:23" ht="12.75">
      <c r="E941" s="6"/>
      <c r="K941" s="9"/>
      <c r="V941" s="60"/>
      <c r="W941" s="69"/>
    </row>
    <row r="942" spans="5:23" ht="12.75">
      <c r="E942" s="6"/>
      <c r="K942" s="9"/>
      <c r="V942" s="60"/>
      <c r="W942" s="69"/>
    </row>
    <row r="943" spans="5:23" ht="12.75">
      <c r="E943" s="6"/>
      <c r="K943" s="9"/>
      <c r="V943" s="60"/>
      <c r="W943" s="69"/>
    </row>
    <row r="944" spans="5:23" ht="12.75">
      <c r="E944" s="6"/>
      <c r="K944" s="9"/>
      <c r="V944" s="60"/>
      <c r="W944" s="69"/>
    </row>
    <row r="945" spans="5:23" ht="12.75">
      <c r="E945" s="6"/>
      <c r="K945" s="9"/>
      <c r="V945" s="60"/>
      <c r="W945" s="69"/>
    </row>
    <row r="946" spans="5:23" ht="12.75">
      <c r="E946" s="6"/>
      <c r="K946" s="9"/>
      <c r="V946" s="60"/>
      <c r="W946" s="69"/>
    </row>
    <row r="947" spans="5:23" ht="12.75">
      <c r="E947" s="6"/>
      <c r="K947" s="9"/>
      <c r="V947" s="60"/>
      <c r="W947" s="69"/>
    </row>
    <row r="948" spans="5:23" ht="12.75">
      <c r="E948" s="6"/>
      <c r="K948" s="9"/>
      <c r="V948" s="60"/>
      <c r="W948" s="69"/>
    </row>
    <row r="949" spans="5:23" ht="12.75">
      <c r="E949" s="6"/>
      <c r="K949" s="9"/>
      <c r="V949" s="60"/>
      <c r="W949" s="69"/>
    </row>
    <row r="950" spans="5:23" ht="12.75">
      <c r="E950" s="6"/>
      <c r="K950" s="9"/>
      <c r="V950" s="60"/>
      <c r="W950" s="69"/>
    </row>
    <row r="951" spans="5:23" ht="12.75">
      <c r="E951" s="6"/>
      <c r="K951" s="9"/>
      <c r="V951" s="60"/>
      <c r="W951" s="69"/>
    </row>
    <row r="952" spans="5:23" ht="12.75">
      <c r="E952" s="6"/>
      <c r="K952" s="9"/>
      <c r="V952" s="60"/>
      <c r="W952" s="69"/>
    </row>
    <row r="953" spans="5:23" ht="12.75">
      <c r="E953" s="6"/>
      <c r="K953" s="9"/>
      <c r="V953" s="60"/>
      <c r="W953" s="69"/>
    </row>
    <row r="954" spans="5:23" ht="12.75">
      <c r="E954" s="6"/>
      <c r="K954" s="9"/>
      <c r="V954" s="60"/>
      <c r="W954" s="69"/>
    </row>
    <row r="955" spans="5:23" ht="12.75">
      <c r="E955" s="6"/>
      <c r="K955" s="9"/>
      <c r="V955" s="60"/>
      <c r="W955" s="69"/>
    </row>
    <row r="956" spans="5:23" ht="12.75">
      <c r="E956" s="6"/>
      <c r="K956" s="9"/>
      <c r="V956" s="60"/>
      <c r="W956" s="69"/>
    </row>
    <row r="957" spans="5:23" ht="12.75">
      <c r="E957" s="6"/>
      <c r="K957" s="9"/>
      <c r="V957" s="60"/>
      <c r="W957" s="69"/>
    </row>
    <row r="958" spans="5:23" ht="12.75">
      <c r="E958" s="6"/>
      <c r="K958" s="9"/>
      <c r="V958" s="60"/>
      <c r="W958" s="69"/>
    </row>
    <row r="959" spans="5:23" ht="12.75">
      <c r="E959" s="6"/>
      <c r="K959" s="9"/>
      <c r="V959" s="60"/>
      <c r="W959" s="69"/>
    </row>
    <row r="960" spans="5:23" ht="12.75">
      <c r="E960" s="6"/>
      <c r="K960" s="9"/>
      <c r="V960" s="60"/>
      <c r="W960" s="69"/>
    </row>
    <row r="961" spans="5:23" ht="12.75">
      <c r="E961" s="6"/>
      <c r="K961" s="9"/>
      <c r="V961" s="60"/>
      <c r="W961" s="69"/>
    </row>
    <row r="962" spans="5:23" ht="12.75">
      <c r="E962" s="6"/>
      <c r="K962" s="9"/>
      <c r="V962" s="60"/>
      <c r="W962" s="69"/>
    </row>
    <row r="963" spans="5:23" ht="12.75">
      <c r="E963" s="6"/>
      <c r="K963" s="9"/>
      <c r="V963" s="60"/>
      <c r="W963" s="69"/>
    </row>
    <row r="964" spans="5:23" ht="12.75">
      <c r="E964" s="6"/>
      <c r="K964" s="9"/>
      <c r="V964" s="60"/>
      <c r="W964" s="69"/>
    </row>
    <row r="965" spans="5:23" ht="12.75">
      <c r="E965" s="6"/>
      <c r="K965" s="9"/>
      <c r="V965" s="60"/>
      <c r="W965" s="69"/>
    </row>
    <row r="966" spans="5:23" ht="12.75">
      <c r="E966" s="6"/>
      <c r="K966" s="9"/>
      <c r="V966" s="60"/>
      <c r="W966" s="69"/>
    </row>
    <row r="967" spans="5:23" ht="12.75">
      <c r="E967" s="6"/>
      <c r="K967" s="9"/>
      <c r="V967" s="60"/>
      <c r="W967" s="69"/>
    </row>
    <row r="968" spans="5:23" ht="12.75">
      <c r="E968" s="6"/>
      <c r="K968" s="9"/>
      <c r="V968" s="60"/>
      <c r="W968" s="69"/>
    </row>
    <row r="969" spans="5:23" ht="12.75">
      <c r="E969" s="6"/>
      <c r="K969" s="9"/>
      <c r="V969" s="60"/>
      <c r="W969" s="69"/>
    </row>
    <row r="970" spans="5:23" ht="12.75">
      <c r="E970" s="6"/>
      <c r="K970" s="9"/>
      <c r="V970" s="60"/>
      <c r="W970" s="69"/>
    </row>
    <row r="971" spans="5:23" ht="12.75">
      <c r="E971" s="6"/>
      <c r="K971" s="9"/>
      <c r="V971" s="60"/>
      <c r="W971" s="69"/>
    </row>
    <row r="972" spans="5:23" ht="12.75">
      <c r="E972" s="6"/>
      <c r="K972" s="9"/>
      <c r="V972" s="60"/>
      <c r="W972" s="69"/>
    </row>
    <row r="973" spans="5:23" ht="12.75">
      <c r="E973" s="6"/>
      <c r="K973" s="9"/>
      <c r="V973" s="60"/>
      <c r="W973" s="69"/>
    </row>
    <row r="974" spans="5:23" ht="12.75">
      <c r="E974" s="6"/>
      <c r="K974" s="9"/>
      <c r="V974" s="60"/>
      <c r="W974" s="69"/>
    </row>
    <row r="975" spans="5:23" ht="12.75">
      <c r="E975" s="6"/>
      <c r="K975" s="9"/>
      <c r="V975" s="60"/>
      <c r="W975" s="69"/>
    </row>
    <row r="976" spans="5:23" ht="12.75">
      <c r="E976" s="6"/>
      <c r="K976" s="9"/>
      <c r="V976" s="60"/>
      <c r="W976" s="69"/>
    </row>
    <row r="977" spans="5:23" ht="12.75">
      <c r="E977" s="6"/>
      <c r="K977" s="9"/>
      <c r="V977" s="60"/>
      <c r="W977" s="69"/>
    </row>
    <row r="978" spans="5:23" ht="12.75">
      <c r="E978" s="6"/>
      <c r="K978" s="9"/>
      <c r="V978" s="60"/>
      <c r="W978" s="69"/>
    </row>
    <row r="979" spans="5:23" ht="12.75">
      <c r="E979" s="6"/>
      <c r="K979" s="9"/>
      <c r="V979" s="60"/>
      <c r="W979" s="69"/>
    </row>
    <row r="980" spans="5:23" ht="12.75">
      <c r="E980" s="6"/>
      <c r="K980" s="9"/>
      <c r="V980" s="60"/>
      <c r="W980" s="69"/>
    </row>
    <row r="981" spans="5:23" ht="12.75">
      <c r="E981" s="6"/>
      <c r="K981" s="9"/>
      <c r="V981" s="60"/>
      <c r="W981" s="69"/>
    </row>
    <row r="982" spans="5:23" ht="12.75">
      <c r="E982" s="6"/>
      <c r="K982" s="9"/>
      <c r="V982" s="60"/>
      <c r="W982" s="69"/>
    </row>
    <row r="983" spans="5:23" ht="12.75">
      <c r="E983" s="6"/>
      <c r="K983" s="9"/>
      <c r="V983" s="60"/>
      <c r="W983" s="69"/>
    </row>
    <row r="984" spans="5:23" ht="12.75">
      <c r="E984" s="6"/>
      <c r="K984" s="9"/>
      <c r="V984" s="60"/>
      <c r="W984" s="69"/>
    </row>
    <row r="985" spans="5:23" ht="12.75">
      <c r="E985" s="6"/>
      <c r="K985" s="9"/>
      <c r="V985" s="60"/>
      <c r="W985" s="69"/>
    </row>
    <row r="986" spans="5:23" ht="12.75">
      <c r="E986" s="6"/>
      <c r="K986" s="9"/>
      <c r="V986" s="60"/>
      <c r="W986" s="69"/>
    </row>
    <row r="987" spans="5:23" ht="12.75">
      <c r="E987" s="6"/>
      <c r="K987" s="9"/>
      <c r="V987" s="60"/>
      <c r="W987" s="69"/>
    </row>
    <row r="988" spans="5:23" ht="12.75">
      <c r="E988" s="6"/>
      <c r="K988" s="9"/>
      <c r="V988" s="60"/>
      <c r="W988" s="69"/>
    </row>
    <row r="989" spans="5:23" ht="12.75">
      <c r="E989" s="6"/>
      <c r="K989" s="9"/>
      <c r="V989" s="60"/>
      <c r="W989" s="69"/>
    </row>
    <row r="990" spans="5:23" ht="12.75">
      <c r="E990" s="6"/>
      <c r="K990" s="9"/>
      <c r="V990" s="60"/>
      <c r="W990" s="69"/>
    </row>
    <row r="991" spans="5:23" ht="12.75">
      <c r="E991" s="6"/>
      <c r="K991" s="9"/>
      <c r="V991" s="60"/>
      <c r="W991" s="69"/>
    </row>
    <row r="992" spans="5:23" ht="12.75">
      <c r="E992" s="6"/>
      <c r="K992" s="9"/>
      <c r="V992" s="60"/>
      <c r="W992" s="69"/>
    </row>
    <row r="993" spans="5:23" ht="12.75">
      <c r="E993" s="6"/>
      <c r="K993" s="9"/>
      <c r="V993" s="60"/>
      <c r="W993" s="69"/>
    </row>
    <row r="994" spans="5:23" ht="12.75">
      <c r="E994" s="6"/>
      <c r="K994" s="9"/>
      <c r="V994" s="60"/>
      <c r="W994" s="69"/>
    </row>
    <row r="995" spans="5:23" ht="12.75">
      <c r="E995" s="6"/>
      <c r="K995" s="9"/>
      <c r="V995" s="60"/>
      <c r="W995" s="69"/>
    </row>
    <row r="996" spans="5:23" ht="12.75">
      <c r="E996" s="6"/>
      <c r="K996" s="9"/>
      <c r="V996" s="60"/>
      <c r="W996" s="69"/>
    </row>
    <row r="997" spans="5:23" ht="12.75">
      <c r="E997" s="6"/>
      <c r="K997" s="9"/>
      <c r="V997" s="60"/>
      <c r="W997" s="69"/>
    </row>
    <row r="998" spans="5:23" ht="12.75">
      <c r="E998" s="6"/>
      <c r="K998" s="9"/>
      <c r="V998" s="60"/>
      <c r="W998" s="69"/>
    </row>
    <row r="999" spans="5:23" ht="12.75">
      <c r="E999" s="6"/>
      <c r="K999" s="9"/>
      <c r="V999" s="60"/>
      <c r="W999" s="69"/>
    </row>
    <row r="1000" spans="5:23" ht="12.75">
      <c r="E1000" s="6"/>
      <c r="K1000" s="9"/>
      <c r="V1000" s="60"/>
      <c r="W1000" s="69"/>
    </row>
    <row r="1001" spans="5:23" ht="12.75">
      <c r="E1001" s="6"/>
      <c r="K1001" s="9"/>
      <c r="V1001" s="60"/>
      <c r="W1001" s="69"/>
    </row>
    <row r="1002" spans="5:23" ht="12.75">
      <c r="E1002" s="6"/>
      <c r="K1002" s="9"/>
      <c r="V1002" s="60"/>
      <c r="W1002" s="69"/>
    </row>
    <row r="1003" spans="5:23" ht="12.75">
      <c r="E1003" s="6"/>
      <c r="K1003" s="9"/>
      <c r="V1003" s="60"/>
      <c r="W1003" s="69"/>
    </row>
    <row r="1004" spans="5:23" ht="12.75">
      <c r="E1004" s="6"/>
      <c r="K1004" s="9"/>
      <c r="V1004" s="60"/>
      <c r="W1004" s="69"/>
    </row>
    <row r="1005" spans="5:23" ht="12.75">
      <c r="E1005" s="6"/>
      <c r="K1005" s="9"/>
      <c r="V1005" s="60"/>
      <c r="W1005" s="69"/>
    </row>
    <row r="1006" spans="5:23" ht="12.75">
      <c r="E1006" s="6"/>
      <c r="K1006" s="9"/>
      <c r="V1006" s="60"/>
      <c r="W1006" s="69"/>
    </row>
    <row r="1007" spans="5:23" ht="12.75">
      <c r="E1007" s="6"/>
      <c r="K1007" s="9"/>
      <c r="V1007" s="60"/>
      <c r="W1007" s="69"/>
    </row>
    <row r="1008" spans="5:23" ht="12.75">
      <c r="E1008" s="6"/>
      <c r="K1008" s="9"/>
      <c r="V1008" s="60"/>
      <c r="W1008" s="69"/>
    </row>
    <row r="1009" spans="5:23" ht="12.75">
      <c r="E1009" s="6"/>
      <c r="K1009" s="9"/>
      <c r="V1009" s="60"/>
      <c r="W1009" s="69"/>
    </row>
    <row r="1010" spans="5:23" ht="12.75">
      <c r="E1010" s="6"/>
      <c r="K1010" s="9"/>
      <c r="V1010" s="60"/>
      <c r="W1010" s="69"/>
    </row>
    <row r="1011" spans="5:23" ht="12.75">
      <c r="E1011" s="6"/>
      <c r="K1011" s="9"/>
      <c r="V1011" s="60"/>
      <c r="W1011" s="69"/>
    </row>
    <row r="1012" spans="5:23" ht="12.75">
      <c r="E1012" s="6"/>
      <c r="K1012" s="9"/>
      <c r="V1012" s="60"/>
      <c r="W1012" s="69"/>
    </row>
    <row r="1013" spans="5:23" ht="12.75">
      <c r="E1013" s="6"/>
      <c r="K1013" s="9"/>
      <c r="V1013" s="60"/>
      <c r="W1013" s="69"/>
    </row>
    <row r="1014" spans="5:23" ht="12.75">
      <c r="E1014" s="6"/>
      <c r="K1014" s="9"/>
      <c r="V1014" s="60"/>
      <c r="W1014" s="69"/>
    </row>
    <row r="1015" spans="5:23" ht="12.75">
      <c r="E1015" s="6"/>
      <c r="K1015" s="9"/>
      <c r="V1015" s="60"/>
      <c r="W1015" s="69"/>
    </row>
    <row r="1016" spans="5:23" ht="12.75">
      <c r="E1016" s="6"/>
      <c r="K1016" s="9"/>
      <c r="V1016" s="60"/>
      <c r="W1016" s="69"/>
    </row>
    <row r="1017" spans="5:23" ht="12.75">
      <c r="E1017" s="6"/>
      <c r="K1017" s="9"/>
      <c r="V1017" s="60"/>
      <c r="W1017" s="69"/>
    </row>
    <row r="1018" spans="5:23" ht="12.75">
      <c r="E1018" s="6"/>
      <c r="K1018" s="9"/>
      <c r="V1018" s="60"/>
      <c r="W1018" s="69"/>
    </row>
    <row r="1019" spans="5:23" ht="12.75">
      <c r="E1019" s="6"/>
      <c r="K1019" s="9"/>
      <c r="V1019" s="60"/>
      <c r="W1019" s="69"/>
    </row>
    <row r="1020" spans="5:23" ht="12.75">
      <c r="E1020" s="6"/>
      <c r="K1020" s="9"/>
      <c r="V1020" s="60"/>
      <c r="W1020" s="69"/>
    </row>
    <row r="1021" spans="5:23" ht="12.75">
      <c r="E1021" s="6"/>
      <c r="K1021" s="9"/>
      <c r="V1021" s="60"/>
      <c r="W1021" s="69"/>
    </row>
    <row r="1022" spans="5:23" ht="12.75">
      <c r="E1022" s="6"/>
      <c r="K1022" s="9"/>
      <c r="V1022" s="60"/>
      <c r="W1022" s="69"/>
    </row>
    <row r="1023" spans="5:23" ht="12.75">
      <c r="E1023" s="6"/>
      <c r="K1023" s="9"/>
      <c r="V1023" s="60"/>
      <c r="W1023" s="69"/>
    </row>
    <row r="1024" spans="5:23" ht="12.75">
      <c r="E1024" s="6"/>
      <c r="K1024" s="9"/>
      <c r="V1024" s="60"/>
      <c r="W1024" s="69"/>
    </row>
    <row r="1025" spans="5:23" ht="12.75">
      <c r="E1025" s="6"/>
      <c r="K1025" s="9"/>
      <c r="V1025" s="60"/>
      <c r="W1025" s="69"/>
    </row>
    <row r="1026" spans="5:23" ht="12.75">
      <c r="E1026" s="6"/>
      <c r="K1026" s="9"/>
      <c r="V1026" s="60"/>
      <c r="W1026" s="69"/>
    </row>
    <row r="1027" spans="5:23" ht="12.75">
      <c r="E1027" s="6"/>
      <c r="K1027" s="9"/>
      <c r="V1027" s="60"/>
      <c r="W1027" s="69"/>
    </row>
    <row r="1028" spans="5:23" ht="12.75">
      <c r="E1028" s="6"/>
      <c r="K1028" s="9"/>
      <c r="V1028" s="60"/>
      <c r="W1028" s="69"/>
    </row>
    <row r="1029" spans="5:23" ht="12.75">
      <c r="E1029" s="6"/>
      <c r="K1029" s="9"/>
      <c r="V1029" s="60"/>
      <c r="W1029" s="69"/>
    </row>
    <row r="1030" spans="5:23" ht="12.75">
      <c r="E1030" s="6"/>
      <c r="K1030" s="9"/>
      <c r="V1030" s="60"/>
      <c r="W1030" s="69"/>
    </row>
    <row r="1031" spans="5:23" ht="12.75">
      <c r="E1031" s="6"/>
      <c r="K1031" s="9"/>
      <c r="V1031" s="60"/>
      <c r="W1031" s="69"/>
    </row>
    <row r="1032" spans="5:23" ht="12.75">
      <c r="E1032" s="6"/>
      <c r="K1032" s="9"/>
      <c r="V1032" s="60"/>
      <c r="W1032" s="69"/>
    </row>
    <row r="1033" spans="5:23" ht="12.75">
      <c r="E1033" s="6"/>
      <c r="K1033" s="9"/>
      <c r="V1033" s="60"/>
      <c r="W1033" s="69"/>
    </row>
    <row r="1034" spans="5:23" ht="12.75">
      <c r="E1034" s="6"/>
      <c r="K1034" s="9"/>
      <c r="V1034" s="60"/>
      <c r="W1034" s="69"/>
    </row>
    <row r="1035" spans="5:23" ht="12.75">
      <c r="E1035" s="6"/>
      <c r="K1035" s="9"/>
      <c r="V1035" s="60"/>
      <c r="W1035" s="69"/>
    </row>
    <row r="1036" spans="5:23" ht="12.75">
      <c r="E1036" s="6"/>
      <c r="K1036" s="9"/>
      <c r="V1036" s="60"/>
      <c r="W1036" s="69"/>
    </row>
    <row r="1037" spans="5:23" ht="12.75">
      <c r="E1037" s="6"/>
      <c r="K1037" s="9"/>
      <c r="V1037" s="60"/>
      <c r="W1037" s="69"/>
    </row>
    <row r="1038" spans="5:23" ht="12.75">
      <c r="E1038" s="6"/>
      <c r="K1038" s="9"/>
      <c r="V1038" s="60"/>
      <c r="W1038" s="69"/>
    </row>
    <row r="1039" spans="5:23" ht="12.75">
      <c r="E1039" s="6"/>
      <c r="K1039" s="9"/>
      <c r="V1039" s="60"/>
      <c r="W1039" s="69"/>
    </row>
    <row r="1040" spans="5:23" ht="12.75">
      <c r="E1040" s="6"/>
      <c r="K1040" s="9"/>
      <c r="V1040" s="60"/>
      <c r="W1040" s="69"/>
    </row>
    <row r="1041" spans="5:23" ht="12.75">
      <c r="E1041" s="6"/>
      <c r="K1041" s="9"/>
      <c r="V1041" s="60"/>
      <c r="W1041" s="69"/>
    </row>
    <row r="1042" spans="5:23" ht="12.75">
      <c r="E1042" s="6"/>
      <c r="K1042" s="9"/>
      <c r="V1042" s="60"/>
      <c r="W1042" s="69"/>
    </row>
    <row r="1043" spans="5:23" ht="12.75">
      <c r="E1043" s="6"/>
      <c r="K1043" s="9"/>
      <c r="V1043" s="60"/>
      <c r="W1043" s="69"/>
    </row>
    <row r="1044" spans="5:23" ht="12.75">
      <c r="E1044" s="6"/>
      <c r="K1044" s="9"/>
      <c r="V1044" s="60"/>
      <c r="W1044" s="69"/>
    </row>
    <row r="1045" spans="5:23" ht="12.75">
      <c r="E1045" s="6"/>
      <c r="K1045" s="9"/>
      <c r="V1045" s="60"/>
      <c r="W1045" s="69"/>
    </row>
    <row r="1046" spans="5:23" ht="12.75">
      <c r="E1046" s="6"/>
      <c r="K1046" s="9"/>
      <c r="V1046" s="60"/>
      <c r="W1046" s="69"/>
    </row>
    <row r="1047" spans="5:23" ht="12.75">
      <c r="E1047" s="6"/>
      <c r="K1047" s="9"/>
      <c r="V1047" s="60"/>
      <c r="W1047" s="69"/>
    </row>
    <row r="1048" spans="5:23" ht="12.75">
      <c r="E1048" s="6"/>
      <c r="K1048" s="9"/>
      <c r="V1048" s="60"/>
      <c r="W1048" s="69"/>
    </row>
    <row r="1049" spans="5:23" ht="12.75">
      <c r="E1049" s="6"/>
      <c r="K1049" s="9"/>
      <c r="V1049" s="60"/>
      <c r="W1049" s="69"/>
    </row>
    <row r="1050" spans="5:23" ht="12.75">
      <c r="E1050" s="6"/>
      <c r="K1050" s="9"/>
      <c r="V1050" s="60"/>
      <c r="W1050" s="69"/>
    </row>
    <row r="1051" spans="5:23" ht="12.75">
      <c r="E1051" s="6"/>
      <c r="K1051" s="9"/>
      <c r="V1051" s="60"/>
      <c r="W1051" s="69"/>
    </row>
    <row r="1052" spans="5:23" ht="12.75">
      <c r="E1052" s="6"/>
      <c r="K1052" s="9"/>
      <c r="V1052" s="60"/>
      <c r="W1052" s="69"/>
    </row>
    <row r="1053" spans="5:23" ht="12.75">
      <c r="E1053" s="6"/>
      <c r="K1053" s="9"/>
      <c r="V1053" s="60"/>
      <c r="W1053" s="69"/>
    </row>
    <row r="1054" spans="5:23" ht="12.75">
      <c r="E1054" s="6"/>
      <c r="K1054" s="9"/>
      <c r="V1054" s="60"/>
      <c r="W1054" s="69"/>
    </row>
    <row r="1055" spans="5:23" ht="12.75">
      <c r="E1055" s="6"/>
      <c r="K1055" s="9"/>
      <c r="V1055" s="60"/>
      <c r="W1055" s="69"/>
    </row>
    <row r="1056" spans="5:23" ht="12.75">
      <c r="E1056" s="6"/>
      <c r="K1056" s="9"/>
      <c r="V1056" s="60"/>
      <c r="W1056" s="69"/>
    </row>
    <row r="1057" spans="5:23" ht="12.75">
      <c r="E1057" s="6"/>
      <c r="K1057" s="9"/>
      <c r="V1057" s="60"/>
      <c r="W1057" s="69"/>
    </row>
    <row r="1058" spans="5:23" ht="12.75">
      <c r="E1058" s="6"/>
      <c r="K1058" s="9"/>
      <c r="V1058" s="60"/>
      <c r="W1058" s="69"/>
    </row>
    <row r="1059" spans="5:23" ht="12.75">
      <c r="E1059" s="6"/>
      <c r="K1059" s="9"/>
      <c r="V1059" s="60"/>
      <c r="W1059" s="69"/>
    </row>
    <row r="1060" spans="5:23" ht="12.75">
      <c r="E1060" s="6"/>
      <c r="K1060" s="9"/>
      <c r="V1060" s="60"/>
      <c r="W1060" s="69"/>
    </row>
    <row r="1061" spans="5:23" ht="12.75">
      <c r="E1061" s="6"/>
      <c r="K1061" s="9"/>
      <c r="V1061" s="60"/>
      <c r="W1061" s="69"/>
    </row>
    <row r="1062" spans="5:23" ht="12.75">
      <c r="E1062" s="6"/>
      <c r="K1062" s="9"/>
      <c r="V1062" s="60"/>
      <c r="W1062" s="69"/>
    </row>
    <row r="1063" spans="5:23" ht="12.75">
      <c r="E1063" s="6"/>
      <c r="K1063" s="9"/>
      <c r="V1063" s="60"/>
      <c r="W1063" s="69"/>
    </row>
    <row r="1064" spans="5:23" ht="12.75">
      <c r="E1064" s="6"/>
      <c r="K1064" s="9"/>
      <c r="V1064" s="60"/>
      <c r="W1064" s="69"/>
    </row>
    <row r="1065" spans="5:23" ht="12.75">
      <c r="E1065" s="6"/>
      <c r="K1065" s="9"/>
      <c r="V1065" s="60"/>
      <c r="W1065" s="69"/>
    </row>
    <row r="1066" spans="5:23" ht="12.75">
      <c r="E1066" s="6"/>
      <c r="K1066" s="9"/>
      <c r="V1066" s="60"/>
      <c r="W1066" s="69"/>
    </row>
    <row r="1067" spans="5:23" ht="12.75">
      <c r="E1067" s="6"/>
      <c r="K1067" s="9"/>
      <c r="V1067" s="60"/>
      <c r="W1067" s="69"/>
    </row>
    <row r="1068" spans="5:23" ht="12.75">
      <c r="E1068" s="6"/>
      <c r="K1068" s="9"/>
      <c r="V1068" s="60"/>
      <c r="W1068" s="69"/>
    </row>
    <row r="1069" spans="5:23" ht="12.75">
      <c r="E1069" s="6"/>
      <c r="K1069" s="9"/>
      <c r="V1069" s="60"/>
      <c r="W1069" s="69"/>
    </row>
    <row r="1070" spans="5:23" ht="12.75">
      <c r="E1070" s="6"/>
      <c r="K1070" s="9"/>
      <c r="V1070" s="60"/>
      <c r="W1070" s="69"/>
    </row>
    <row r="1071" spans="5:23" ht="12.75">
      <c r="E1071" s="6"/>
      <c r="K1071" s="9"/>
      <c r="V1071" s="60"/>
      <c r="W1071" s="69"/>
    </row>
    <row r="1072" spans="5:23" ht="12.75">
      <c r="E1072" s="6"/>
      <c r="K1072" s="9"/>
      <c r="V1072" s="60"/>
      <c r="W1072" s="69"/>
    </row>
    <row r="1073" spans="5:23" ht="12.75">
      <c r="E1073" s="6"/>
      <c r="K1073" s="9"/>
      <c r="V1073" s="60"/>
      <c r="W1073" s="69"/>
    </row>
    <row r="1074" spans="5:23" ht="12.75">
      <c r="E1074" s="6"/>
      <c r="K1074" s="9"/>
      <c r="V1074" s="60"/>
      <c r="W1074" s="69"/>
    </row>
    <row r="1075" spans="5:23" ht="12.75">
      <c r="E1075" s="6"/>
      <c r="K1075" s="9"/>
      <c r="V1075" s="60"/>
      <c r="W1075" s="69"/>
    </row>
    <row r="1076" spans="5:23" ht="12.75">
      <c r="E1076" s="6"/>
      <c r="K1076" s="9"/>
      <c r="V1076" s="60"/>
      <c r="W1076" s="69"/>
    </row>
    <row r="1077" spans="5:23" ht="12.75">
      <c r="E1077" s="6"/>
      <c r="K1077" s="9"/>
      <c r="V1077" s="60"/>
      <c r="W1077" s="69"/>
    </row>
    <row r="1078" spans="5:23" ht="12.75">
      <c r="E1078" s="6"/>
      <c r="K1078" s="9"/>
      <c r="V1078" s="60"/>
      <c r="W1078" s="69"/>
    </row>
    <row r="1079" spans="5:23" ht="12.75">
      <c r="E1079" s="6"/>
      <c r="K1079" s="9"/>
      <c r="V1079" s="60"/>
      <c r="W1079" s="69"/>
    </row>
    <row r="1080" spans="5:23" ht="12.75">
      <c r="E1080" s="6"/>
      <c r="K1080" s="9"/>
      <c r="V1080" s="60"/>
      <c r="W1080" s="69"/>
    </row>
    <row r="1081" spans="5:23" ht="12.75">
      <c r="E1081" s="6"/>
      <c r="K1081" s="9"/>
      <c r="V1081" s="60"/>
      <c r="W1081" s="69"/>
    </row>
    <row r="1082" spans="5:23" ht="12.75">
      <c r="E1082" s="6"/>
      <c r="K1082" s="9"/>
      <c r="V1082" s="60"/>
      <c r="W1082" s="69"/>
    </row>
    <row r="1083" spans="5:23" ht="12.75">
      <c r="E1083" s="6"/>
      <c r="K1083" s="9"/>
      <c r="V1083" s="60"/>
      <c r="W1083" s="69"/>
    </row>
    <row r="1084" spans="5:23" ht="12.75">
      <c r="E1084" s="6"/>
      <c r="K1084" s="9"/>
      <c r="V1084" s="60"/>
      <c r="W1084" s="69"/>
    </row>
    <row r="1085" spans="5:23" ht="12.75">
      <c r="E1085" s="6"/>
      <c r="K1085" s="9"/>
      <c r="V1085" s="60"/>
      <c r="W1085" s="69"/>
    </row>
    <row r="1086" spans="5:23" ht="12.75">
      <c r="E1086" s="6"/>
      <c r="K1086" s="9"/>
      <c r="V1086" s="60"/>
      <c r="W1086" s="69"/>
    </row>
    <row r="1087" spans="5:23" ht="12.75">
      <c r="E1087" s="6"/>
      <c r="K1087" s="9"/>
      <c r="V1087" s="60"/>
      <c r="W1087" s="69"/>
    </row>
    <row r="1088" spans="5:23" ht="12.75">
      <c r="E1088" s="6"/>
      <c r="K1088" s="9"/>
      <c r="V1088" s="60"/>
      <c r="W1088" s="69"/>
    </row>
    <row r="1089" spans="5:23" ht="12.75">
      <c r="E1089" s="6"/>
      <c r="K1089" s="9"/>
      <c r="V1089" s="60"/>
      <c r="W1089" s="69"/>
    </row>
    <row r="1090" spans="5:23" ht="12.75">
      <c r="E1090" s="6"/>
      <c r="K1090" s="9"/>
      <c r="V1090" s="60"/>
      <c r="W1090" s="69"/>
    </row>
    <row r="1091" spans="5:23" ht="12.75">
      <c r="E1091" s="6"/>
      <c r="K1091" s="9"/>
      <c r="V1091" s="60"/>
      <c r="W1091" s="69"/>
    </row>
    <row r="1092" spans="5:23" ht="12.75">
      <c r="E1092" s="6"/>
      <c r="K1092" s="9"/>
      <c r="V1092" s="60"/>
      <c r="W1092" s="69"/>
    </row>
    <row r="1093" spans="5:23" ht="12.75">
      <c r="E1093" s="6"/>
      <c r="K1093" s="9"/>
      <c r="V1093" s="60"/>
      <c r="W1093" s="69"/>
    </row>
    <row r="1094" spans="5:23" ht="12.75">
      <c r="E1094" s="6"/>
      <c r="K1094" s="9"/>
      <c r="V1094" s="60"/>
      <c r="W1094" s="69"/>
    </row>
    <row r="1095" spans="5:23" ht="12.75">
      <c r="E1095" s="6"/>
      <c r="K1095" s="9"/>
      <c r="V1095" s="60"/>
      <c r="W1095" s="69"/>
    </row>
    <row r="1096" spans="5:23" ht="12.75">
      <c r="E1096" s="6"/>
      <c r="K1096" s="9"/>
      <c r="V1096" s="60"/>
      <c r="W1096" s="69"/>
    </row>
    <row r="1097" spans="5:23" ht="12.75">
      <c r="E1097" s="6"/>
      <c r="K1097" s="9"/>
      <c r="V1097" s="60"/>
      <c r="W1097" s="69"/>
    </row>
    <row r="1098" spans="5:23" ht="12.75">
      <c r="E1098" s="6"/>
      <c r="K1098" s="9"/>
      <c r="V1098" s="60"/>
      <c r="W1098" s="69"/>
    </row>
    <row r="1099" spans="5:23" ht="12.75">
      <c r="E1099" s="6"/>
      <c r="K1099" s="9"/>
      <c r="V1099" s="60"/>
      <c r="W1099" s="69"/>
    </row>
    <row r="1100" spans="5:23" ht="12.75">
      <c r="E1100" s="6"/>
      <c r="K1100" s="9"/>
      <c r="V1100" s="60"/>
      <c r="W1100" s="69"/>
    </row>
    <row r="1101" spans="5:23" ht="12.75">
      <c r="E1101" s="6"/>
      <c r="K1101" s="9"/>
      <c r="V1101" s="60"/>
      <c r="W1101" s="69"/>
    </row>
    <row r="1102" spans="5:23" ht="12.75">
      <c r="E1102" s="6"/>
      <c r="K1102" s="9"/>
      <c r="W1102" s="69"/>
    </row>
    <row r="1103" spans="5:23" ht="12.75">
      <c r="E1103" s="6"/>
      <c r="K1103" s="9"/>
      <c r="W1103" s="69"/>
    </row>
    <row r="1104" spans="5:23" ht="12.75">
      <c r="E1104" s="6"/>
      <c r="K1104" s="9"/>
      <c r="W1104" s="69"/>
    </row>
    <row r="1105" spans="5:23" ht="12.75">
      <c r="E1105" s="6"/>
      <c r="K1105" s="9"/>
      <c r="W1105" s="69"/>
    </row>
    <row r="1106" spans="5:23" ht="12.75">
      <c r="E1106" s="6"/>
      <c r="K1106" s="9"/>
      <c r="W1106" s="69"/>
    </row>
    <row r="1107" spans="5:23" ht="12.75">
      <c r="E1107" s="6"/>
      <c r="K1107" s="9"/>
      <c r="W1107" s="69"/>
    </row>
    <row r="1108" spans="5:23" ht="12.75">
      <c r="E1108" s="6"/>
      <c r="K1108" s="9"/>
      <c r="W1108" s="69"/>
    </row>
    <row r="1109" spans="5:23" ht="12.75">
      <c r="E1109" s="6"/>
      <c r="K1109" s="9"/>
      <c r="W1109" s="69"/>
    </row>
    <row r="1110" ht="12.75">
      <c r="W1110" s="69"/>
    </row>
    <row r="1111" ht="12.75">
      <c r="W1111" s="69"/>
    </row>
    <row r="1112" ht="12.75">
      <c r="W1112" s="69"/>
    </row>
  </sheetData>
  <sheetProtection password="CC11" sheet="1" sort="0" autoFilter="0" pivotTables="0"/>
  <conditionalFormatting sqref="R264:R65534 AB7:AB107">
    <cfRule type="cellIs" priority="1" dxfId="2" operator="equal" stopIfTrue="1">
      <formula>"POSIBLE"</formula>
    </cfRule>
  </conditionalFormatting>
  <conditionalFormatting sqref="U1:AE6">
    <cfRule type="cellIs" priority="2" dxfId="2" operator="equal" stopIfTrue="1">
      <formula>"posible"</formula>
    </cfRule>
  </conditionalFormatting>
  <dataValidations count="62">
    <dataValidation type="date" allowBlank="1" showErrorMessage="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O9:O107">
      <formula1>$AD9</formula1>
      <formula2>$AE9</formula2>
    </dataValidation>
    <dataValidation type="date" allowBlank="1" showInputMessage="1" showErrorMessage="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O8">
      <formula1>$AD8</formula1>
      <formula2>$AE8</formula2>
    </dataValidation>
    <dataValidation type="custom" allowBlank="1" showInputMessage="1" promptTitle="DNI, NIE o Pasaporte" prompt="Introduzca el dato sin puntos, comas, guiones, barras de división o espacios." error="Si introduce el DNI, el formato debe ser 12345678A" sqref="G8">
      <formula1>OR(F8="NIE",F8="Pasaporte",F8="Sin DNI",AND(ISNUMBER(VALUE(MID(G8,1,8))),NOT(ISNUMBER(VALUE(RIGHT(G8)))),LEN(G8)=9,ISERROR(FIND(".",G8,1))))</formula1>
    </dataValidation>
    <dataValidation type="custom" allowBlank="1" promptTitle="DNI, NIE o Pasaporte" prompt="Introduzca el dato sin puntos, comas, guiones, barras de división o espacios." error="Si introduce el DNI, el formato debe ser 12345678A" sqref="G9:G107">
      <formula1>OR(F9="NIE",F9="Pasaporte",F9="Sin DNI",AND(ISNUMBER(VALUE(MID(G9,1,8))),NOT(ISNUMBER(VALUE(RIGHT(G9)))),LEN(G9)=9,ISERROR(FIND(".",G9,1))))</formula1>
    </dataValidation>
    <dataValidation type="custom" allowBlank="1" showInputMessage="1" showErrorMessage="1" sqref="N109 R109">
      <formula1>OFFSET($T$120,VLOOKUP($M107,$S$187:$U$203,2,FALSE),0,VLOOKUP($M107,$S$187:$U$203,3,FALSE)-VLOOKUP($M107,$S$187:$U$203,2,FALSE)+1,1)</formula1>
    </dataValidation>
    <dataValidation type="list" allowBlank="1" showInputMessage="1" showErrorMessage="1" promptTitle="Categoría" prompt="Debe indicar el TIPO antes de la CATEGORIA. &#10;&#10;Seleccione una CATEGORIA de la lista.&#10;&#10;Vea las Tablas de TIPOS y CATEGORIAS en la hoja de Instrucciones." errorTitle="F.E.D.O." error="Ha introducido una CATEGORIA que no existe. Seleccione una de la lista." sqref="N8">
      <formula1>OFFSET($T$121,VLOOKUP($M8,$S$187:$U$201,2,FALSE),0,VLOOKUP($M8,$S$187:$U$201,3,FALSE)-VLOOKUP($M8,$S$187:$U$201,2,FALSE)+1,1)</formula1>
    </dataValidation>
    <dataValidation type="list" allowBlank="1" showErrorMessage="1" promptTitle="Categoría" prompt="Debe indicar el TIPO antes de la CATEGORIA. &#10;&#10;Seleccione una CATEGORIA de la lista.&#10;&#10;Vea las Tablas de TIPOS y CATEGORIAS en la hoja de Instrucciones." errorTitle="F.E.D.O." error="Ha introducido una CATEGORIA que no existe. Seleccione una de la lista." sqref="N9:N107">
      <formula1>OFFSET($T$121,VLOOKUP($M9,$S$187:$U$201,2,FALSE),0,VLOOKUP($M9,$S$187:$U$201,3,FALSE)-VLOOKUP($M9,$S$187:$U$201,2,FALSE)+1,1)</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P217 P219 P213:P214">
      <formula1>$E$22:$E$34</formula1>
    </dataValidation>
    <dataValidation type="list" allowBlank="1" showInputMessage="1" showErrorMessage="1" promptTitle="Provincia" prompt="Seleccione un valor de la lista" errorTitle="F.E.D.O." error="Valor erróneo. Seleccione un valor de la lista" sqref="O213:O214 O217">
      <formula1>$C$22:$C$37</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P215 P210">
      <formula1>$E$27:$E$37</formula1>
    </dataValidation>
    <dataValidation type="list" allowBlank="1" showInputMessage="1" showErrorMessage="1" promptTitle="Club nuevo nº" prompt="Selecciones un valor de la lista que coindira con el valor dado en la pestaña 'CLUBES 06'" errorTitle="FEDO" error="Debe seleccionar un valor de la lista. Si no aparece llame a la Secretaría de la FEDO para que lo den de alta el sistema" sqref="L213:L214">
      <formula1>$A$22:$A$30</formula1>
    </dataValidation>
    <dataValidation type="list" allowBlank="1" showInputMessage="1" showErrorMessage="1" promptTitle="Club nuevo nº" prompt="Selecciones un valor de la lista que coindira con el valor dado en la pestaña 'CLUBES 06'" errorTitle="FEDO" error="Debe seleccionar un valor de la lista. Si no aparece llame a la Secretaría de la FEDO para que lo den de alta el sistema" sqref="L221">
      <formula1>$A$28:$A$34</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P221">
      <formula1>$E$28:$E$37</formula1>
    </dataValidation>
    <dataValidation type="list" allowBlank="1" showInputMessage="1" showErrorMessage="1" promptTitle="Provincia" prompt="Seleccione un valor de la lista" errorTitle="F.E.D.O." error="Valor erróneo. Seleccione un valor de la lista" sqref="O221">
      <formula1>$C$28:$C$37</formula1>
    </dataValidation>
    <dataValidation allowBlank="1" showErrorMessage="1" promptTitle="Total licencias inscritas" prompt="Da el número de personas inscritas" sqref="Q243:Q263 L108 Q109:Q121 Q123:Q241"/>
    <dataValidation allowBlank="1" showErrorMessage="1" promptTitle="Total importe" prompt="Total importe licencias" sqref="P108:V108 Y109 AF108"/>
    <dataValidation allowBlank="1" showInputMessage="1" showErrorMessage="1" promptTitle="Nº envío dado por la Federación" prompt="Ponga el nº de envío de la remesa de Licencias. Este número es al que tendrá que hacer referencia cuando realice el pago por transferencia bancaria:&#10;&#10;&quot;Concepto: Licencias NOMBRE FED. O CLUB - Nº de envío&quot;&#10;&#10;El valor ha de copiarse a todos los registros.&#10;&#10;" sqref="P8"/>
    <dataValidation allowBlank="1" showInputMessage="1" promptTitle="Comprobación F.Nac y Categoría" prompt="Valor autointroducido" sqref="AC8"/>
    <dataValidation allowBlank="1" showInputMessage="1" showErrorMessage="1" promptTitle="Importe                  ." prompt="Valor autointroducido." sqref="AF8"/>
    <dataValidation allowBlank="1" promptTitle="Comprobación F.Nac y Categoría" prompt="Valor autointroducido" sqref="AC9:AC107"/>
    <dataValidation allowBlank="1" showErrorMessage="1" promptTitle="Importe                  ." prompt="Valor autointroducido." sqref="AF9:AF107"/>
    <dataValidation allowBlank="1" showErrorMessage="1" promptTitle="Fecha inicial de dicha categoría" prompt="Valor autointroducido" sqref="AD8:AE107"/>
    <dataValidation allowBlank="1" showErrorMessage="1" promptTitle="Nº envío dado por la Federación" prompt="Ponga el nº de envío de la remesa de Licencias. Este número es al que tendrá que hacer referencia cuando realice el pago por transferencia bancaria:&#10;&#10;&quot;Concepto: Licencias NOMBRE FED. O CLUB - Nº de envío&quot;&#10;&#10;El valor ha de copiarse a todos los registros.&#10;&#10;" sqref="S9:V107 P9:P107"/>
    <dataValidation allowBlank="1" showInputMessage="1" showErrorMessage="1" promptTitle="Categoría de Ascenso a Élite" prompt="Valor autointroducido" sqref="AB8"/>
    <dataValidation allowBlank="1" showInputMessage="1" showErrorMessage="1" promptTitle="Pinza" prompt="cc" sqref="J7"/>
    <dataValidation allowBlank="1" showErrorMessage="1" promptTitle="Número total de licencias" prompt="Cuenta el total personas inscritas" sqref="X108:Z108 C108 L109:M109"/>
    <dataValidation allowBlank="1" showErrorMessage="1" promptTitle="Nombre" prompt="Introduzca los datos en mayúsculas. Ejemplo: MARIO" sqref="B8:B107"/>
    <dataValidation allowBlank="1" showErrorMessage="1" promptTitle="Apellido 1" prompt="Introduzca los datos en mayúsculas. Ejemplo: GONZÁLEZ" sqref="C8:C107"/>
    <dataValidation allowBlank="1" showInputMessage="1" showErrorMessage="1" promptTitle="Sporident" prompt="En caso de no disponer de pinza electrónica, dejar el espacio en blanco" sqref="J8"/>
    <dataValidation allowBlank="1" showInputMessage="1" showErrorMessage="1" promptTitle="Email" prompt="En caso de no disponer de email, dejar el espacio en blanco" sqref="K8"/>
    <dataValidation allowBlank="1" showErrorMessage="1" promptTitle="Apellido 2" prompt="Introduzca los datos en mayúsculas. Ejemplo: PÉREZ" sqref="D8:D107"/>
    <dataValidation allowBlank="1" showErrorMessage="1" promptTitle="Sporident" prompt="En caso de no de disponer pinza electrónica, dejar el espacio en blanco" sqref="J9:J107"/>
    <dataValidation allowBlank="1" showErrorMessage="1" promptTitle="Email" prompt="En caso de no disponer de email, dejar el espacio en blanco" sqref="K9:K107"/>
    <dataValidation errorStyle="warning" allowBlank="1" showInputMessage="1" promptTitle="Teléfono 2" prompt="Introduzca el dato sin puntos, comas, guiones o barras de división y con espacios como abajo indicado:&#10;&#10;91 111 2222    o bien&#10;976 111 222" errorTitle="F.E.D.O" error="Números nacionales: 123456789&#10;Números extranjeros: 12-3456789...etc" sqref="I8"/>
    <dataValidation errorStyle="warning" allowBlank="1" showInputMessage="1" promptTitle="Teléfono 1" prompt="Introduzca el dato sin puntos, comas, guiones o barras de división y con espacios como abajo indicado (el formato no se comprueba):&#10;&#10;91 111 2222    o bien&#10;976 111 222" errorTitle="F.E.D.O" error="Números nacionales: 123456789&#10;Números extranjeros: 12-3456789...etc" sqref="H8"/>
    <dataValidation errorStyle="warning" allowBlank="1" promptTitle="Teléfono 1" prompt="Introduzca el dato sin puntos, comas, guiones o barras de división y con espacios como abajo indicado:&#10;&#10;91 111 2222    o bien&#10;976 111 222" errorTitle="F.E.D.O" error="Números nacionales: 123456789&#10;Números extranjeros: 12-3456789...etc" sqref="H9:H107"/>
    <dataValidation errorStyle="warning" allowBlank="1" promptTitle="Teléfono 2" prompt="Introduzca el dato sin puntos, comas, guiones o barras de división y con espacios como abajo indicado:&#10;&#10;91 111 2222    o bien&#10;976 111 222" errorTitle="F.E.D.O" error="Números nacionales: 123456789&#10;Números extranjeros: 12-3456789...etc" sqref="I9:I107"/>
    <dataValidation type="list" allowBlank="1" showInputMessage="1" showErrorMessage="1" promptTitle="Sexo" prompt="H=Hombre&#10;M=Mujer" errorTitle="F.E.D.O." error="Ha introducido un valor que no existe. Seleccione uno de la lista." sqref="E8">
      <formula1>$E$121:$E$122</formula1>
    </dataValidation>
    <dataValidation allowBlank="1" showErrorMessage="1" promptTitle="Código Club" prompt="Valor autointroducido" errorTitle="Club" error="Seleccione un valor de la lista." sqref="X9:X107"/>
    <dataValidation allowBlank="1" showErrorMessage="1" promptTitle="Federación" prompt="Valor autointroducido" errorTitle="Club" error="Seleccione un valor de la lista." sqref="Y9:Y107"/>
    <dataValidation allowBlank="1" showErrorMessage="1" promptTitle="Provincia" prompt="Valor autointroducido" errorTitle="Club" error="Seleccione un valor de la lista." sqref="Z9:Z107"/>
    <dataValidation allowBlank="1" showErrorMessage="1" promptTitle="Comunidad" prompt="Valor autointroducido" errorTitle="Club" error="Seleccione un valor de la lista." sqref="AA9:AA107"/>
    <dataValidation type="list" allowBlank="1" showInputMessage="1" showErrorMessage="1" promptTitle="Club" prompt="Para CLUBES YA EXISTENTES: seleccione un valor de la lista.&#10;&#10;Para CLUBES NUEVOS: selecciones CLUB NUEVO 1 y ponga el nombre del club en observaciones." errorTitle="Club" error="Seleccione un valor de la lista." sqref="L8">
      <formula1>$L$122:$L$260</formula1>
    </dataValidation>
    <dataValidation type="list" allowBlank="1" showErrorMessage="1" promptTitle="Sexo" prompt="V=Varón&#10;M=Mujer" errorTitle="F.E.D.O." error="Ha introducido un valor que no existe. Seleccione uno de la lista." sqref="E9:E107">
      <formula1>$E$121:$E$122</formula1>
    </dataValidation>
    <dataValidation type="list" allowBlank="1" showInputMessage="1" showErrorMessage="1" promptTitle="Nacionalidad" prompt="Sí&#10;No&#10;" error="Ha rellenado un valor que no existe. Seleccione uno de la lista." sqref="R8">
      <formula1>$AB$121:$AB$122</formula1>
    </dataValidation>
    <dataValidation allowBlank="1" showInputMessage="1" promptTitle="Dirección" prompt="Rellenar este campo cuando se desee recibir información de la FEDO por correo postal.&#10;&#10;" sqref="S8"/>
    <dataValidation allowBlank="1" showInputMessage="1" sqref="R7"/>
    <dataValidation type="list" allowBlank="1" showErrorMessage="1" promptTitle="Nacionalidad" prompt="Rellenar cuando la nacionalidad sea distinta a la española.&#10;" error="Ha rellenado un valor que no existe. Seleccione uno de la lista." sqref="R9:R107">
      <formula1>$AB$121:$AB$122</formula1>
    </dataValidation>
    <dataValidation allowBlank="1" showInputMessage="1" promptTitle="Código Postal" prompt="Rellenar con el código postal." sqref="T8"/>
    <dataValidation allowBlank="1" showInputMessage="1" promptTitle="Municipio" sqref="U8"/>
    <dataValidation allowBlank="1" showInputMessage="1" promptTitle="Provincia" sqref="V8"/>
    <dataValidation type="list" allowBlank="1" showInputMessage="1" showErrorMessage="1" promptTitle="PROTECCIÓN DE DATOS  " prompt="Los federados declaran conocer la existencia de un fichero de la Federación ESpañola de Orientación ubicado en su sede social (Pabellon Alhóndiga-Sector III) Cra. Leganés - Getafe km 10 28905 Getafe (Madrid) con sus datos de carácter personal.&#10;&#10;" sqref="Q8">
      <formula1>$AA$121:$AA$122</formula1>
    </dataValidation>
    <dataValidation allowBlank="1" showInputMessage="1" showErrorMessage="1" promptTitle="Código Club" prompt="Valor autointroducido" errorTitle="Club" error="Seleccione un valor de la lista." sqref="X8"/>
    <dataValidation allowBlank="1" showInputMessage="1" showErrorMessage="1" promptTitle="Federación" prompt="Valor autointroducido" errorTitle="Club" error="Seleccione un valor de la lista." sqref="Y8"/>
    <dataValidation allowBlank="1" showInputMessage="1" showErrorMessage="1" promptTitle="Provincia" prompt="Valor autointroducido" errorTitle="Club" error="Seleccione un valor de la lista." sqref="Z8"/>
    <dataValidation allowBlank="1" showInputMessage="1" showErrorMessage="1" promptTitle="Comunidad" prompt="Valor autointroducido" errorTitle="Club" error="Seleccione un valor de la lista." sqref="AA8"/>
    <dataValidation type="list" allowBlank="1" showInputMessage="1" showErrorMessage="1" promptTitle="Documento de Identificación" prompt="DNI: nacionales&#10;NIE: extranjeros resid. en España&#10;Pasaporte: extranjeros&#10;Sin DNI: menores españoles&#10;&#10;En caso de no tener este dato, dejar la siguiente casilla en blanco." errorTitle="F.E.D.O." error="Seleccione un valor de la lista" sqref="F8">
      <formula1>$F$121:$F$123</formula1>
    </dataValidation>
    <dataValidation type="list" allowBlank="1" promptTitle="Documento de Identificación" prompt="DNI: nacionales&#10;NIE: extranjeros resid. en España&#10;Pasaporte: extranjeros&#10;Sin DNI: menores españoles&#10;&#10;En caso de no tener este dato, dejar la siguiente casilla en blanco." errorTitle="F.E.D.O." error="Seleccione un valor de la lista" sqref="F9:F107">
      <formula1>$F$121:$F$123</formula1>
    </dataValidation>
    <dataValidation type="list" allowBlank="1" showErrorMessage="1" promptTitle="PROTECCIÓN DE DATOS  " prompt="Los federados declaran conocer la existencia de un fichero de la Federación ESpañola de Orientación ubicado en su sede social (Pabellon Alhóndiga-Sector III) Cra. Leganés - Getafe km 10 28905 Getafe (Madrid) con sus datos de carácter personal.&#10;&#10;" sqref="Q9:Q107">
      <formula1>$AA$121:$AA$122</formula1>
    </dataValidation>
    <dataValidation type="list" allowBlank="1" showInputMessage="1" showErrorMessage="1" promptTitle="Tipo" prompt="Seleccione un valor de la lista.&#10;&#10;Vea las Tablas de TIPOS y CATEGORIAS en la hoja de Instrucciones." errorTitle="F.E.D.O." error="Ha introducido una TIPO que no existe. Seleccione una de la lista." sqref="M8">
      <formula1>$S$187:$S$201</formula1>
    </dataValidation>
    <dataValidation type="list" allowBlank="1" showErrorMessage="1" promptTitle="Tipo" prompt="Seleccione un valor de la lista.&#10;&#10;Vea las Tablas de TIPOS y CATEGORIAS en la hoja de Instrucciones." errorTitle="F.E.D.O." error="Ha introducido una TIPO que no existe. Seleccione una de la lista." sqref="M9:M107">
      <formula1>$S$187:$S$201</formula1>
    </dataValidation>
    <dataValidation type="list" allowBlank="1" showErrorMessage="1" promptTitle="Club" prompt="Para CLUBES YA EXISTENTES: seleccione un valor de la lista.&#10;&#10;Para CLUBES NUEVOS: selecciones CLUB NUEVO 1 y ponga el nombre del club en observaciones." errorTitle="Club" error="Seleccione un valor de la lista." sqref="L9:L107">
      <formula1>$L$122:$L$260</formula1>
    </dataValidation>
  </dataValidations>
  <printOptions/>
  <pageMargins left="0.71" right="0.65" top="0.5905511811023623" bottom="0.5905511811023623" header="0" footer="0"/>
  <pageSetup horizontalDpi="600" verticalDpi="600" orientation="landscape" pageOrder="overThenDown" paperSize="9" r:id="rId4"/>
  <headerFooter alignWithMargins="0">
    <oddFooter>&amp;L&amp;F / &amp;A&amp;C&amp;P/&amp;N</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indexed="10"/>
    <pageSetUpPr fitToPage="1"/>
  </sheetPr>
  <dimension ref="A1:J13"/>
  <sheetViews>
    <sheetView showZeros="0" zoomScale="120" zoomScaleNormal="120" zoomScalePageLayoutView="0" workbookViewId="0" topLeftCell="A1">
      <selection activeCell="D23" sqref="D23"/>
    </sheetView>
  </sheetViews>
  <sheetFormatPr defaultColWidth="11.421875" defaultRowHeight="12"/>
  <cols>
    <col min="1" max="1" width="8.8515625" style="10" customWidth="1"/>
    <col min="2" max="2" width="19.7109375" style="10" customWidth="1"/>
    <col min="3" max="4" width="14.8515625" style="10" customWidth="1"/>
    <col min="5" max="5" width="25.421875" style="0" customWidth="1"/>
    <col min="6" max="6" width="14.8515625" style="10" customWidth="1"/>
  </cols>
  <sheetData>
    <row r="1" spans="1:10" s="17" customFormat="1" ht="12">
      <c r="A1" s="14"/>
      <c r="B1" s="14"/>
      <c r="C1" s="24"/>
      <c r="D1" s="24"/>
      <c r="E1" s="15"/>
      <c r="F1" s="24"/>
      <c r="G1" s="16"/>
      <c r="I1" s="18"/>
      <c r="J1" s="18"/>
    </row>
    <row r="2" spans="1:10" s="17" customFormat="1" ht="18">
      <c r="A2" s="274" t="s">
        <v>384</v>
      </c>
      <c r="B2" s="14"/>
      <c r="C2" s="24"/>
      <c r="D2" s="24"/>
      <c r="E2" s="15"/>
      <c r="F2" s="24"/>
      <c r="G2" s="16"/>
      <c r="I2" s="18"/>
      <c r="J2" s="18"/>
    </row>
    <row r="3" spans="1:10" s="17" customFormat="1" ht="14.25">
      <c r="A3" s="23"/>
      <c r="B3" s="14"/>
      <c r="C3" s="24"/>
      <c r="D3" s="24"/>
      <c r="E3" s="15"/>
      <c r="F3" s="24"/>
      <c r="G3" s="16"/>
      <c r="I3" s="18"/>
      <c r="J3" s="18"/>
    </row>
    <row r="4" spans="1:10" s="17" customFormat="1" ht="11.25" customHeight="1">
      <c r="A4" s="14"/>
      <c r="B4" s="14"/>
      <c r="C4" s="24"/>
      <c r="D4" s="24"/>
      <c r="E4" s="15"/>
      <c r="F4" s="24"/>
      <c r="G4" s="16"/>
      <c r="I4" s="18"/>
      <c r="J4" s="18"/>
    </row>
    <row r="5" spans="1:10" s="29" customFormat="1" ht="14.25">
      <c r="A5" s="25"/>
      <c r="B5" s="26"/>
      <c r="C5" s="27"/>
      <c r="D5" s="27"/>
      <c r="E5" s="28"/>
      <c r="F5" s="27"/>
      <c r="I5" s="30"/>
      <c r="J5" s="30"/>
    </row>
    <row r="6" spans="1:10" s="17" customFormat="1" ht="11.25" customHeight="1">
      <c r="A6" s="14"/>
      <c r="B6" s="14"/>
      <c r="C6" s="24"/>
      <c r="D6" s="24"/>
      <c r="E6" s="15"/>
      <c r="F6" s="24"/>
      <c r="G6" s="16"/>
      <c r="I6" s="18"/>
      <c r="J6" s="18"/>
    </row>
    <row r="8" ht="13.5" customHeight="1" thickBot="1"/>
    <row r="9" spans="2:7" s="31" customFormat="1" ht="12.75">
      <c r="B9" s="286"/>
      <c r="C9" s="291" t="s">
        <v>279</v>
      </c>
      <c r="D9" s="291" t="s">
        <v>227</v>
      </c>
      <c r="E9" s="291" t="s">
        <v>352</v>
      </c>
      <c r="F9" s="292" t="s">
        <v>353</v>
      </c>
      <c r="G9" s="232"/>
    </row>
    <row r="10" spans="2:6" ht="12">
      <c r="B10" s="101"/>
      <c r="C10" s="11"/>
      <c r="D10" s="11"/>
      <c r="E10" s="234"/>
      <c r="F10" s="102"/>
    </row>
    <row r="11" spans="2:6" ht="12.75">
      <c r="B11" s="259" t="s">
        <v>280</v>
      </c>
      <c r="C11" s="256">
        <f>'Licencias 2012'!$D$108</f>
        <v>0</v>
      </c>
      <c r="D11" s="285">
        <f>'Licencias 2012'!AG58+'Licencias 2012'!$AF$108</f>
        <v>0</v>
      </c>
      <c r="E11" s="257">
        <f>'Licencias 2012'!$AA$8</f>
      </c>
      <c r="F11" s="258">
        <f>'Licencias 2012'!P8</f>
        <v>1</v>
      </c>
    </row>
    <row r="12" spans="2:6" ht="12.75">
      <c r="B12" s="103"/>
      <c r="C12" s="12"/>
      <c r="D12" s="12"/>
      <c r="E12" s="233"/>
      <c r="F12" s="235"/>
    </row>
    <row r="13" spans="2:6" ht="13.5" thickBot="1">
      <c r="B13" s="287"/>
      <c r="C13" s="288"/>
      <c r="D13" s="288"/>
      <c r="E13" s="289">
        <f>SUM(E11:E11)</f>
        <v>0</v>
      </c>
      <c r="F13" s="290"/>
    </row>
  </sheetData>
  <sheetProtection password="CC11" sheet="1"/>
  <printOptions/>
  <pageMargins left="0.7874015748031497" right="0.7874015748031497" top="0.7874015748031497" bottom="0.7874015748031497" header="0" footer="0"/>
  <pageSetup fitToHeight="1" fitToWidth="1" horizontalDpi="600" verticalDpi="600" orientation="portrait" paperSize="9" scale="96" r:id="rId2"/>
  <headerFooter alignWithMargins="0">
    <oddFooter>&amp;L&amp;F / &amp;A&amp;C&amp;P/&amp;N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c:creator>
  <cp:keywords/>
  <dc:description/>
  <cp:lastModifiedBy>Federacion Española Deportes de Orientacion</cp:lastModifiedBy>
  <cp:lastPrinted>2011-12-16T10:29:30Z</cp:lastPrinted>
  <dcterms:created xsi:type="dcterms:W3CDTF">2005-12-12T14:52:43Z</dcterms:created>
  <dcterms:modified xsi:type="dcterms:W3CDTF">2011-12-16T11:00:31Z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