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30" windowWidth="21720" windowHeight="13620" tabRatio="258" activeTab="1"/>
  </bookViews>
  <sheets>
    <sheet name="Instrucciones" sheetId="1" r:id="rId1"/>
    <sheet name="LicenciasPrueba 2015" sheetId="2" r:id="rId2"/>
    <sheet name="Resumen" sheetId="3" r:id="rId3"/>
  </sheets>
  <definedNames>
    <definedName name="_xlnm.Print_Area" localSheetId="0">'Instrucciones'!$A$1:$L$121</definedName>
    <definedName name="_xlnm.Print_Area" localSheetId="1">'LicenciasPrueba 2015'!$A$1:$Y$176</definedName>
    <definedName name="OLE_LINK1" localSheetId="0">'Instrucciones'!#REF!</definedName>
    <definedName name="_xlnm.Print_Titles" localSheetId="1">'LicenciasPrueba 2015'!$A:$A,'LicenciasPrueba 2015'!$7:$7</definedName>
  </definedNames>
  <calcPr fullCalcOnLoad="1"/>
</workbook>
</file>

<file path=xl/sharedStrings.xml><?xml version="1.0" encoding="utf-8"?>
<sst xmlns="http://schemas.openxmlformats.org/spreadsheetml/2006/main" count="1628" uniqueCount="438">
  <si>
    <t>edad</t>
  </si>
  <si>
    <t>n</t>
  </si>
  <si>
    <t>DIAS
ASEG.</t>
  </si>
  <si>
    <t>Solo 3 en 2011: PI, PF y PR</t>
  </si>
  <si>
    <t>COD. CLUB</t>
  </si>
  <si>
    <t>TIPO+DÍAS</t>
  </si>
  <si>
    <t>PF1</t>
  </si>
  <si>
    <t>PI1</t>
  </si>
  <si>
    <t>Raid</t>
  </si>
  <si>
    <t>secretaria@fedo.org        con copia (cc)</t>
  </si>
  <si>
    <t>INFORMACIÓN PARA SOLICITUD</t>
  </si>
  <si>
    <t>TIPO</t>
  </si>
  <si>
    <t>HABELAS HAINAS</t>
  </si>
  <si>
    <t>Pontevedra</t>
  </si>
  <si>
    <t>SEO</t>
  </si>
  <si>
    <t>La Coruña</t>
  </si>
  <si>
    <t>Hay que introducir los datos en mayúsculas y preferentemente con acentos. Tal y como se escriban serán guardados.</t>
  </si>
  <si>
    <t>F. Final
Categoría</t>
  </si>
  <si>
    <t>F. Inicial
Categoría</t>
  </si>
  <si>
    <t>M</t>
  </si>
  <si>
    <t>Comprob. Fecha Nac. &amp; Cat.</t>
  </si>
  <si>
    <t>Cod Club</t>
  </si>
  <si>
    <t>FEDERACIÓN</t>
  </si>
  <si>
    <t>ANDALUCÍA</t>
  </si>
  <si>
    <t>FBO</t>
  </si>
  <si>
    <t>Campo CLUB ORGANIZADOR</t>
  </si>
  <si>
    <t>Comunidad</t>
  </si>
  <si>
    <t>Nº Envio</t>
  </si>
  <si>
    <t>C.O.GUADALAJARA</t>
  </si>
  <si>
    <t>E D ALCON</t>
  </si>
  <si>
    <t>MALVARICHE-O</t>
  </si>
  <si>
    <t>O-ADEMA</t>
  </si>
  <si>
    <t>ORIENTIJOTE</t>
  </si>
  <si>
    <r>
      <t xml:space="preserve">En el campo </t>
    </r>
    <r>
      <rPr>
        <b/>
        <sz val="10"/>
        <color indexed="8"/>
        <rFont val="Arial"/>
        <family val="2"/>
      </rPr>
      <t>TIPO DOC. IDENT</t>
    </r>
    <r>
      <rPr>
        <sz val="10"/>
        <color indexed="8"/>
        <rFont val="Arial"/>
        <family val="2"/>
      </rPr>
      <t>. se debe seleccionar el tipo de documento con los valores de la lista desplegable facilitada: DNI, NIE, Pasaporte o Sin DNI (menores).</t>
    </r>
  </si>
  <si>
    <r>
      <t>DOC. DE IDENTIDAD Nº</t>
    </r>
    <r>
      <rPr>
        <sz val="10"/>
        <color indexed="8"/>
        <rFont val="Arial"/>
        <family val="2"/>
      </rPr>
      <t xml:space="preserve"> (DNI, NIE o nº de pasaporte) debe estar </t>
    </r>
    <r>
      <rPr>
        <b/>
        <sz val="10"/>
        <color indexed="8"/>
        <rFont val="Arial"/>
        <family val="2"/>
      </rPr>
      <t>escrito sin puntos, comas, guiones, barras de división o espacios.</t>
    </r>
  </si>
  <si>
    <t>Campos TIPO y CATEGORÍA (CAT.)</t>
  </si>
  <si>
    <t>Tipo</t>
  </si>
  <si>
    <t>Cuota</t>
  </si>
  <si>
    <t>Campo FECHA NACIMIENTO</t>
  </si>
  <si>
    <r>
      <t xml:space="preserve">Cada vez que se cambie el valor del campo </t>
    </r>
    <r>
      <rPr>
        <b/>
        <sz val="10"/>
        <color indexed="8"/>
        <rFont val="Arial"/>
        <family val="2"/>
      </rPr>
      <t>TIPO DOC. IDENT</t>
    </r>
    <r>
      <rPr>
        <sz val="10"/>
        <color indexed="8"/>
        <rFont val="Arial"/>
        <family val="2"/>
      </rPr>
      <t xml:space="preserve">. al valor </t>
    </r>
    <r>
      <rPr>
        <b/>
        <sz val="10"/>
        <color indexed="8"/>
        <rFont val="Arial"/>
        <family val="2"/>
      </rPr>
      <t>DNI</t>
    </r>
    <r>
      <rPr>
        <sz val="10"/>
        <color indexed="8"/>
        <rFont val="Arial"/>
        <family val="2"/>
      </rPr>
      <t xml:space="preserve">, </t>
    </r>
    <r>
      <rPr>
        <sz val="10"/>
        <rFont val="Arial"/>
        <family val="2"/>
      </rPr>
      <t>deberá rescribir de nuevo el número del DNI para que se realice de  la comprobacion.</t>
    </r>
  </si>
  <si>
    <t>Categorías</t>
  </si>
  <si>
    <t>Nº ENVÍO FEDER.</t>
  </si>
  <si>
    <t>Campos NOMBRE, APELLIDO 1 y APELLIDO 2</t>
  </si>
  <si>
    <t>BADALONA-O</t>
  </si>
  <si>
    <t>H-40</t>
  </si>
  <si>
    <t>H-45</t>
  </si>
  <si>
    <t>H-50</t>
  </si>
  <si>
    <t>H-55</t>
  </si>
  <si>
    <t>ALHAMA-O</t>
  </si>
  <si>
    <t>D-12</t>
  </si>
  <si>
    <t>ASON</t>
  </si>
  <si>
    <t>D-14</t>
  </si>
  <si>
    <t>D-16</t>
  </si>
  <si>
    <t>CALASPARRA-O</t>
  </si>
  <si>
    <t>H-12</t>
  </si>
  <si>
    <t>H-14</t>
  </si>
  <si>
    <t>ADCON</t>
  </si>
  <si>
    <t>H-16</t>
  </si>
  <si>
    <t>ALCOI</t>
  </si>
  <si>
    <t>COLIVENC</t>
  </si>
  <si>
    <t>APA LICEO</t>
  </si>
  <si>
    <t>ARTABROS</t>
  </si>
  <si>
    <t>Fórmula</t>
  </si>
  <si>
    <t>ADYRON</t>
  </si>
  <si>
    <t>BOM</t>
  </si>
  <si>
    <t>COM</t>
  </si>
  <si>
    <t>IMPORTE</t>
  </si>
  <si>
    <t>Total importe</t>
  </si>
  <si>
    <t>CATALUNYA</t>
  </si>
  <si>
    <t>GODIH</t>
  </si>
  <si>
    <t>&gt;=35</t>
  </si>
  <si>
    <t>&gt;=45</t>
  </si>
  <si>
    <t>&gt;=50</t>
  </si>
  <si>
    <t>FECHA INICIO CARRERA</t>
  </si>
  <si>
    <t>PF</t>
  </si>
  <si>
    <t>PI</t>
  </si>
  <si>
    <r>
      <t xml:space="preserve">Las Licencias </t>
    </r>
    <r>
      <rPr>
        <b/>
        <sz val="10"/>
        <color indexed="8"/>
        <rFont val="Arial"/>
        <family val="2"/>
      </rPr>
      <t>NO se consideran tramitadas</t>
    </r>
    <r>
      <rPr>
        <sz val="10"/>
        <color indexed="8"/>
        <rFont val="Arial"/>
        <family val="2"/>
      </rPr>
      <t xml:space="preserve"> hasta no tener constancia del pago.</t>
    </r>
  </si>
  <si>
    <t>fórmula</t>
  </si>
  <si>
    <t>(no tocar)</t>
  </si>
  <si>
    <t>D-21B</t>
  </si>
  <si>
    <t>D-35A</t>
  </si>
  <si>
    <t>D-35B</t>
  </si>
  <si>
    <t>H-21B</t>
  </si>
  <si>
    <t>H-35A</t>
  </si>
  <si>
    <t>H-35B</t>
  </si>
  <si>
    <t>D-18/20B</t>
  </si>
  <si>
    <t>D-18A</t>
  </si>
  <si>
    <t>D-20A</t>
  </si>
  <si>
    <t>H-18/20B</t>
  </si>
  <si>
    <t>Número total</t>
  </si>
  <si>
    <t>Licencias</t>
  </si>
  <si>
    <t>F. Inicio</t>
  </si>
  <si>
    <t>F.Fin</t>
  </si>
  <si>
    <t>&lt;=20</t>
  </si>
  <si>
    <t>&lt;=12</t>
  </si>
  <si>
    <t>&lt;=14</t>
  </si>
  <si>
    <t>&lt;=16</t>
  </si>
  <si>
    <t>&lt;=18</t>
  </si>
  <si>
    <t>CCVALENCIA</t>
  </si>
  <si>
    <t>COHU</t>
  </si>
  <si>
    <t>LA BRÚJULA</t>
  </si>
  <si>
    <t>RAID CALAMOCHA</t>
  </si>
  <si>
    <t xml:space="preserve">El campo FECHA NACIMIENTO debe introducirse con el siguiente formato DD/MM/AA. </t>
  </si>
  <si>
    <t>1.- El club organizador de la prueba realizará el pago a la cuenta de la F.E.D.O. el miércoles anterior a la competición:</t>
  </si>
  <si>
    <t xml:space="preserve">Todos los campos tienen una pequeña ayuda que se muestra al colocarse sobre la celda de la primera fila. </t>
  </si>
  <si>
    <t>Campos TIPO DOC. IDENT. y DOC. DE IDENTIDAD Nº</t>
  </si>
  <si>
    <t>OROS</t>
  </si>
  <si>
    <t>PEÑA GUARA</t>
  </si>
  <si>
    <t>PILOÑA DEPORTE</t>
  </si>
  <si>
    <t>POSEIDÓN</t>
  </si>
  <si>
    <t>RUMBO-MADRID SANSE</t>
  </si>
  <si>
    <t>SANT JOAN</t>
  </si>
  <si>
    <t>SENDA</t>
  </si>
  <si>
    <t>SOTOBOSQUE</t>
  </si>
  <si>
    <t>SURCO</t>
  </si>
  <si>
    <t>TJALVE</t>
  </si>
  <si>
    <t>TOLEDO-O</t>
  </si>
  <si>
    <t>TOTANA-O</t>
  </si>
  <si>
    <t>UEVIC</t>
  </si>
  <si>
    <t>UPC</t>
  </si>
  <si>
    <t>UPV-O</t>
  </si>
  <si>
    <t>VALENCIA-O</t>
  </si>
  <si>
    <t xml:space="preserve">VELETA </t>
  </si>
  <si>
    <t>VILLENA-O</t>
  </si>
  <si>
    <t>YECLA</t>
  </si>
  <si>
    <t>COB</t>
  </si>
  <si>
    <t>MONTSANT</t>
  </si>
  <si>
    <t>ELERUT</t>
  </si>
  <si>
    <t>COTA</t>
  </si>
  <si>
    <t>CANARIAS</t>
  </si>
  <si>
    <t>LA RIOJA</t>
  </si>
  <si>
    <t>ARAGÓN</t>
  </si>
  <si>
    <t>ASTURIAS</t>
  </si>
  <si>
    <t>n/a</t>
  </si>
  <si>
    <t>Madrid</t>
  </si>
  <si>
    <t>ALABARDA-O</t>
  </si>
  <si>
    <r>
      <t xml:space="preserve">Los campos </t>
    </r>
    <r>
      <rPr>
        <b/>
        <sz val="10"/>
        <color indexed="8"/>
        <rFont val="Arial"/>
        <family val="2"/>
      </rPr>
      <t>NOMBRE, APELLIDO 1, SEXO, PROVINCIA, COMUNIDAD, TIPO, CATEGORÍA</t>
    </r>
    <r>
      <rPr>
        <sz val="10"/>
        <color indexed="8"/>
        <rFont val="Arial"/>
        <family val="2"/>
      </rPr>
      <t xml:space="preserve"> y </t>
    </r>
    <r>
      <rPr>
        <b/>
        <sz val="10"/>
        <color indexed="8"/>
        <rFont val="Arial"/>
        <family val="2"/>
      </rPr>
      <t>FECHA NACIMIENTO</t>
    </r>
    <r>
      <rPr>
        <sz val="10"/>
        <color indexed="8"/>
        <rFont val="Arial"/>
        <family val="2"/>
      </rPr>
      <t xml:space="preserve">  tienen que rellenarse obligatoriamente. El </t>
    </r>
    <r>
      <rPr>
        <b/>
        <sz val="10"/>
        <color indexed="8"/>
        <rFont val="Arial"/>
        <family val="2"/>
      </rPr>
      <t>APELLIDO 2</t>
    </r>
    <r>
      <rPr>
        <sz val="10"/>
        <color indexed="8"/>
        <rFont val="Arial"/>
        <family val="2"/>
      </rPr>
      <t xml:space="preserve"> tiene que rellenarse siempre que se trate de un corredor español.</t>
    </r>
  </si>
  <si>
    <r>
      <t xml:space="preserve">En el campo </t>
    </r>
    <r>
      <rPr>
        <b/>
        <sz val="10"/>
        <color indexed="8"/>
        <rFont val="Arial"/>
        <family val="2"/>
      </rPr>
      <t>CLUB</t>
    </r>
    <r>
      <rPr>
        <sz val="10"/>
        <color indexed="8"/>
        <rFont val="Arial"/>
        <family val="2"/>
      </rPr>
      <t xml:space="preserve"> debe seleccionarse el nombre del club organizador de la prueba.</t>
    </r>
  </si>
  <si>
    <t>Campo CARRERA</t>
  </si>
  <si>
    <t>Introducir un nombre breve para identificar la carrera.</t>
  </si>
  <si>
    <t>COM. VALENCIANA</t>
  </si>
  <si>
    <t>FOCYL</t>
  </si>
  <si>
    <t>APELLIDO 2</t>
  </si>
  <si>
    <t>SEXO</t>
  </si>
  <si>
    <t>TIPO DOC. IDENT.</t>
  </si>
  <si>
    <t>DOC. Nº IDENTIDAD Nº</t>
  </si>
  <si>
    <t>PROVINCIA</t>
  </si>
  <si>
    <t>COMUNIDAD</t>
  </si>
  <si>
    <t>CLUB</t>
  </si>
  <si>
    <t>TIPO</t>
  </si>
  <si>
    <t>CAT.</t>
  </si>
  <si>
    <t>Pasaporte</t>
  </si>
  <si>
    <t>CDNAVARRA</t>
  </si>
  <si>
    <t>Navarra</t>
  </si>
  <si>
    <t>PORTIXOL-O</t>
  </si>
  <si>
    <t>TREVINCA</t>
  </si>
  <si>
    <t>UVALENCIA</t>
  </si>
  <si>
    <t>PRP1</t>
  </si>
  <si>
    <t>PRP4</t>
  </si>
  <si>
    <t>PRP8</t>
  </si>
  <si>
    <t>FARO</t>
  </si>
  <si>
    <t>MONTAÑA FERROL</t>
  </si>
  <si>
    <t>Las Palmas de Gran Canaria</t>
  </si>
  <si>
    <t>WAKHÁN</t>
  </si>
  <si>
    <t>LUGAR</t>
  </si>
  <si>
    <t>NOMBRE CARRERA</t>
  </si>
  <si>
    <t>Campo LUGAR</t>
  </si>
  <si>
    <t>Introducir el lugar donde se organiza la carrera.</t>
  </si>
  <si>
    <t>RAID:  Licencias de prueba de Raid</t>
  </si>
  <si>
    <t>TOTAL LICENCIAS:</t>
  </si>
  <si>
    <t>TIPO DOC. IDENTIDAD</t>
  </si>
  <si>
    <t>DNI</t>
  </si>
  <si>
    <t>ADOL</t>
  </si>
  <si>
    <t>D-E</t>
  </si>
  <si>
    <t>NIE</t>
  </si>
  <si>
    <t>H-E</t>
  </si>
  <si>
    <t>Sin DNI</t>
  </si>
  <si>
    <t>COMA</t>
  </si>
  <si>
    <t>D-21A</t>
  </si>
  <si>
    <t>CASTILLA LA MANCHA</t>
  </si>
  <si>
    <t>CDP-O</t>
  </si>
  <si>
    <t>CODAN EXTREMADURA</t>
  </si>
  <si>
    <t>COLMENAR</t>
  </si>
  <si>
    <t>COAraba</t>
  </si>
  <si>
    <t>D-40</t>
  </si>
  <si>
    <t>EXTREMADURA</t>
  </si>
  <si>
    <t>D-45</t>
  </si>
  <si>
    <t>GALICIA</t>
  </si>
  <si>
    <t>D-50</t>
  </si>
  <si>
    <t>MADRID</t>
  </si>
  <si>
    <t>MURCIA</t>
  </si>
  <si>
    <t>NAVARRA</t>
  </si>
  <si>
    <r>
      <t xml:space="preserve">El campo </t>
    </r>
    <r>
      <rPr>
        <b/>
        <sz val="10"/>
        <color indexed="8"/>
        <rFont val="Arial"/>
        <family val="2"/>
      </rPr>
      <t>TIPO</t>
    </r>
    <r>
      <rPr>
        <sz val="10"/>
        <color indexed="8"/>
        <rFont val="Arial"/>
        <family val="2"/>
      </rPr>
      <t xml:space="preserve"> indica la Licencia seleccionada y por tanto la cuota a pagar. Una vez rellenado este campo aparecen en la siguiente columna </t>
    </r>
    <r>
      <rPr>
        <b/>
        <sz val="10"/>
        <color indexed="8"/>
        <rFont val="Arial"/>
        <family val="2"/>
      </rPr>
      <t>CAT</t>
    </r>
    <r>
      <rPr>
        <sz val="10"/>
        <color indexed="8"/>
        <rFont val="Arial"/>
        <family val="2"/>
      </rPr>
      <t xml:space="preserve"> las categorías englobadas en dicha Licencia. Si el campo </t>
    </r>
    <r>
      <rPr>
        <b/>
        <sz val="10"/>
        <color indexed="8"/>
        <rFont val="Arial"/>
        <family val="2"/>
      </rPr>
      <t>TIPO</t>
    </r>
    <r>
      <rPr>
        <sz val="10"/>
        <color indexed="8"/>
        <rFont val="Arial"/>
        <family val="2"/>
      </rPr>
      <t xml:space="preserve"> está vacío, el campo </t>
    </r>
    <r>
      <rPr>
        <b/>
        <sz val="10"/>
        <color indexed="8"/>
        <rFont val="Arial"/>
        <family val="2"/>
      </rPr>
      <t>CAT</t>
    </r>
    <r>
      <rPr>
        <sz val="10"/>
        <color indexed="8"/>
        <rFont val="Arial"/>
        <family val="2"/>
      </rPr>
      <t xml:space="preserve"> lo estará también. Los importes de las cuotas (campos en gris </t>
    </r>
    <r>
      <rPr>
        <b/>
        <sz val="10"/>
        <color indexed="8"/>
        <rFont val="Arial"/>
        <family val="2"/>
      </rPr>
      <t>IMPORTE CLUB</t>
    </r>
    <r>
      <rPr>
        <sz val="10"/>
        <color indexed="8"/>
        <rFont val="Arial"/>
        <family val="2"/>
      </rPr>
      <t xml:space="preserve"> e </t>
    </r>
    <r>
      <rPr>
        <b/>
        <sz val="10"/>
        <color indexed="8"/>
        <rFont val="Arial"/>
        <family val="2"/>
      </rPr>
      <t>IMPORTE FEDER.</t>
    </r>
    <r>
      <rPr>
        <sz val="10"/>
        <color indexed="8"/>
        <rFont val="Arial"/>
        <family val="2"/>
      </rPr>
      <t>) se rellenan automáticamente según los valores mostrados en las tablas a continuación:</t>
    </r>
  </si>
  <si>
    <t>1 Día</t>
  </si>
  <si>
    <r>
      <t xml:space="preserve">Concepto: </t>
    </r>
    <r>
      <rPr>
        <i/>
        <sz val="10"/>
        <color indexed="8"/>
        <rFont val="Arial"/>
        <family val="2"/>
      </rPr>
      <t xml:space="preserve">Licencias prueba NOMBRE CLUB - </t>
    </r>
    <r>
      <rPr>
        <i/>
        <sz val="10"/>
        <color indexed="10"/>
        <rFont val="Arial"/>
        <family val="2"/>
      </rPr>
      <t>Nombre carrera</t>
    </r>
  </si>
  <si>
    <t>Cádiz</t>
  </si>
  <si>
    <t>Almería</t>
  </si>
  <si>
    <t>FLUVIAL LUGO</t>
  </si>
  <si>
    <t>Lugo</t>
  </si>
  <si>
    <t>Albacete</t>
  </si>
  <si>
    <t>Zaragoza</t>
  </si>
  <si>
    <t>Guipúzcoa</t>
  </si>
  <si>
    <t>Asturias</t>
  </si>
  <si>
    <t>Ciudad Real</t>
  </si>
  <si>
    <t>Tarragona</t>
  </si>
  <si>
    <t>NAVALCAN-O</t>
  </si>
  <si>
    <t>Toledo</t>
  </si>
  <si>
    <t>NAVALENO-O</t>
  </si>
  <si>
    <t>Soria</t>
  </si>
  <si>
    <t>O-CIUDAD REAL</t>
  </si>
  <si>
    <t>Palencia</t>
  </si>
  <si>
    <t>Huesca</t>
  </si>
  <si>
    <t>Teruel</t>
  </si>
  <si>
    <t>RIOJA-O</t>
  </si>
  <si>
    <t>Granada</t>
  </si>
  <si>
    <t>VÍA DE LA PLATA</t>
  </si>
  <si>
    <t>Cáceres</t>
  </si>
  <si>
    <t>XINOXANO</t>
  </si>
  <si>
    <t>CLUB NUEVO 1</t>
  </si>
  <si>
    <t>Una vez cumplimentado el cuestionario el procedimiento es el siguiente:</t>
  </si>
  <si>
    <t xml:space="preserve">secretaria@fedo.org             con copia a (cc) a </t>
  </si>
  <si>
    <t>tesoreria@fedo.org</t>
  </si>
  <si>
    <t>Por email</t>
  </si>
  <si>
    <t>1.- CUMPLIMENTACIÓN DEL FORMULARIO</t>
  </si>
  <si>
    <t>General</t>
  </si>
  <si>
    <t>FECHA NACIMIENTO</t>
  </si>
  <si>
    <t>OBSERVACIONES</t>
  </si>
  <si>
    <t>2.-</t>
  </si>
  <si>
    <t>ENVÍO DEL FORMULARIO</t>
  </si>
  <si>
    <t>AROMON</t>
  </si>
  <si>
    <t>COC</t>
  </si>
  <si>
    <t>COCAN</t>
  </si>
  <si>
    <t>CORRECAMINOS</t>
  </si>
  <si>
    <t>CORZO</t>
  </si>
  <si>
    <t>COV</t>
  </si>
  <si>
    <t>CRON</t>
  </si>
  <si>
    <t>FARRA-O</t>
  </si>
  <si>
    <t>FUNDI-O</t>
  </si>
  <si>
    <t>GALLAECIA RAID</t>
  </si>
  <si>
    <t>GOCAN</t>
  </si>
  <si>
    <t>IBÓN</t>
  </si>
  <si>
    <t>IMPERDIBLE BUFF</t>
  </si>
  <si>
    <t>LORCA-O</t>
  </si>
  <si>
    <t>LOS ANGELES</t>
  </si>
  <si>
    <t>LOS CALIFAS</t>
  </si>
  <si>
    <t>MANZANARES-O</t>
  </si>
  <si>
    <t>MERIDIANO RAID</t>
  </si>
  <si>
    <t>MONTE EL PARDO</t>
  </si>
  <si>
    <t>MONTELLANO</t>
  </si>
  <si>
    <t>MURCIA-O</t>
  </si>
  <si>
    <t>ORCA</t>
  </si>
  <si>
    <t>ENTREBALIZAS</t>
  </si>
  <si>
    <t>NEMUS</t>
  </si>
  <si>
    <t>NORDESTE-O</t>
  </si>
  <si>
    <t>O-SAN ROQUE</t>
  </si>
  <si>
    <t>SUN-O</t>
  </si>
  <si>
    <t>USC</t>
  </si>
  <si>
    <t>CLUB ORGANIZADOR</t>
  </si>
  <si>
    <t>D-60</t>
  </si>
  <si>
    <t>&gt;=60</t>
  </si>
  <si>
    <t>PF1</t>
  </si>
  <si>
    <t>TIPO+DÍAS</t>
  </si>
  <si>
    <t>PF2</t>
  </si>
  <si>
    <t>PI1</t>
  </si>
  <si>
    <t>PI2</t>
  </si>
  <si>
    <t>PRP2</t>
  </si>
  <si>
    <t>Barcelona</t>
  </si>
  <si>
    <t>FEMADO</t>
  </si>
  <si>
    <t>FCOC</t>
  </si>
  <si>
    <t>H</t>
  </si>
  <si>
    <t>Huelva</t>
  </si>
  <si>
    <t>BOMBEIROS CORUÑA</t>
  </si>
  <si>
    <r>
      <t xml:space="preserve">Las Licencias de prueba las tramita </t>
    </r>
    <r>
      <rPr>
        <b/>
        <sz val="10"/>
        <color indexed="8"/>
        <rFont val="Arial"/>
        <family val="2"/>
      </rPr>
      <t xml:space="preserve">el club organizador </t>
    </r>
    <r>
      <rPr>
        <sz val="10"/>
        <color indexed="8"/>
        <rFont val="Arial"/>
        <family val="2"/>
      </rPr>
      <t>de la misma, con todos aquellos deportistas que no hayan tramitado su licencia de temporada. El club organizador enviará el fichero de Solicitud debidamente cumplimentado y hará el ingreso en la cuenta de la F.E.D.O., como muy tarde el miércoles anterior a la prueba. Por favor leed cuidadosamente las instrucciones teniendo los formularios delante.</t>
    </r>
  </si>
  <si>
    <t>H-18A</t>
  </si>
  <si>
    <t>H-20A</t>
  </si>
  <si>
    <t>PROTECCIÓN DE DATOS</t>
  </si>
  <si>
    <t>CEAM IBI-O</t>
  </si>
  <si>
    <t>Valladolid</t>
  </si>
  <si>
    <t>FEDO EUSKADI</t>
  </si>
  <si>
    <t>Álava</t>
  </si>
  <si>
    <t>COBI</t>
  </si>
  <si>
    <t>Vizcaya</t>
  </si>
  <si>
    <t>FEDO CANARIAS</t>
  </si>
  <si>
    <t>Santa Cruz de Tenerife</t>
  </si>
  <si>
    <t>Badajoz</t>
  </si>
  <si>
    <t>Málaga</t>
  </si>
  <si>
    <t>COMCU</t>
  </si>
  <si>
    <t>Cuenca</t>
  </si>
  <si>
    <t>Córdoba</t>
  </si>
  <si>
    <t>Burgos</t>
  </si>
  <si>
    <t>La Rioja</t>
  </si>
  <si>
    <t>Campo FECHA INICIO CARRERA</t>
  </si>
  <si>
    <t>Nº</t>
  </si>
  <si>
    <t>NOMBRE</t>
  </si>
  <si>
    <t>APELLIDO 1</t>
  </si>
  <si>
    <t>El campo FECHA INICIO CARRERA debe introducirse con el siguiente formato DD/MM/AA. El primer día asegurado es el día de la carrera y los siguientes días asegurados son los días naturales siguientes.</t>
  </si>
  <si>
    <t>H-60</t>
  </si>
  <si>
    <t>Castellón</t>
  </si>
  <si>
    <t>Sevilla</t>
  </si>
  <si>
    <t>Alicante</t>
  </si>
  <si>
    <t>León</t>
  </si>
  <si>
    <t>CASTILLA Y LEON</t>
  </si>
  <si>
    <t>Murcia</t>
  </si>
  <si>
    <t>ALIGOTS</t>
  </si>
  <si>
    <t>Girona</t>
  </si>
  <si>
    <t>ALMADRABA</t>
  </si>
  <si>
    <t>Campo DIAS ASEG.</t>
  </si>
  <si>
    <t>Orense</t>
  </si>
  <si>
    <t>Valencia</t>
  </si>
  <si>
    <t>Zamora</t>
  </si>
  <si>
    <t>Baleares</t>
  </si>
  <si>
    <t>ISLAS BALEARES</t>
  </si>
  <si>
    <t>C.E. ELDENSE</t>
  </si>
  <si>
    <t>Guadalajara</t>
  </si>
  <si>
    <t>2.- El club orbganizador de la prueba enviará el fichero por email el miércoles anterior a la competición :</t>
  </si>
  <si>
    <r>
      <t xml:space="preserve">4.- </t>
    </r>
    <r>
      <rPr>
        <b/>
        <sz val="10"/>
        <color indexed="8"/>
        <rFont val="Arial"/>
        <family val="2"/>
      </rPr>
      <t>UNA VEZ COMPROBADOS LOS DATOS Y EL INGRESO</t>
    </r>
    <r>
      <rPr>
        <sz val="10"/>
        <color indexed="8"/>
        <rFont val="Arial"/>
        <family val="2"/>
      </rPr>
      <t>, se emitira una licencia válida unicamente para la carrera correspondiente.</t>
    </r>
  </si>
  <si>
    <t>&gt;=40</t>
  </si>
  <si>
    <t>no edad</t>
  </si>
  <si>
    <t>&gt;=55</t>
  </si>
  <si>
    <t>D-55</t>
  </si>
  <si>
    <t>FADO</t>
  </si>
  <si>
    <t>FECAMADO</t>
  </si>
  <si>
    <t>FEXO</t>
  </si>
  <si>
    <t>FORM</t>
  </si>
  <si>
    <t>EUSKADI</t>
  </si>
  <si>
    <t>FEDOCV</t>
  </si>
  <si>
    <t>Open Amarillo</t>
  </si>
  <si>
    <t>Open Naranja</t>
  </si>
  <si>
    <t>Open Rojo</t>
  </si>
  <si>
    <t>Regional</t>
  </si>
  <si>
    <t>3.- Enviar copia del justificante de la transferencia por email a:</t>
  </si>
  <si>
    <t>CASTROPOL-O</t>
  </si>
  <si>
    <t>CM MULA</t>
  </si>
  <si>
    <t>CmG</t>
  </si>
  <si>
    <t>GO-XTREM</t>
  </si>
  <si>
    <t>NORTE-SUR</t>
  </si>
  <si>
    <t>ORIENTAGETAFE</t>
  </si>
  <si>
    <t>RAIDERMANIA</t>
  </si>
  <si>
    <t>T TRÁGAME</t>
  </si>
  <si>
    <t>VILLACARRILLO</t>
  </si>
  <si>
    <t>Jaén</t>
  </si>
  <si>
    <t>ZAMORA-O</t>
  </si>
  <si>
    <t>CLUB NUEVO 2</t>
  </si>
  <si>
    <t>CLUB NUEVO 3</t>
  </si>
  <si>
    <t>CLUB NUEVO 4</t>
  </si>
  <si>
    <t>CLUB NUEVO 5</t>
  </si>
  <si>
    <t>ALCOR</t>
  </si>
  <si>
    <t>AABT</t>
  </si>
  <si>
    <t>ADFOGAR</t>
  </si>
  <si>
    <t>BUDIÑORAID</t>
  </si>
  <si>
    <t>FEDO LA RIOJA</t>
  </si>
  <si>
    <t>FAICAMIÑO</t>
  </si>
  <si>
    <t>GALITIUS</t>
  </si>
  <si>
    <t>CANTABRIA</t>
  </si>
  <si>
    <t>Santander</t>
  </si>
  <si>
    <t>GREM-CIEZA</t>
  </si>
  <si>
    <t>JARNACHAS</t>
  </si>
  <si>
    <t>MAXIMUS</t>
  </si>
  <si>
    <t>ORIENTAGC</t>
  </si>
  <si>
    <t>RANDOBIKE</t>
  </si>
  <si>
    <t>SIMEPIERDO</t>
  </si>
  <si>
    <t>UBRIQUE-O</t>
  </si>
  <si>
    <t>VILARAIDER</t>
  </si>
  <si>
    <t>LICENCIAS DE PRUEBA</t>
  </si>
  <si>
    <t>1.1-</t>
  </si>
  <si>
    <t>ESCONDITE-M</t>
  </si>
  <si>
    <t>ESCONDITE-T</t>
  </si>
  <si>
    <t>Open Rogaine</t>
  </si>
  <si>
    <t>Rogaine</t>
  </si>
  <si>
    <t>A PEDROSA ORRO</t>
  </si>
  <si>
    <t>ADC ARNELA</t>
  </si>
  <si>
    <t>ALTERA</t>
  </si>
  <si>
    <t>ASTUR EXTREM</t>
  </si>
  <si>
    <t>C.O.CO</t>
  </si>
  <si>
    <t>CC LA MOLAERA</t>
  </si>
  <si>
    <t>LNFITA</t>
  </si>
  <si>
    <t>NATHOO</t>
  </si>
  <si>
    <t>NEOAKTIVO</t>
  </si>
  <si>
    <t>ROBALIZA</t>
  </si>
  <si>
    <t>SARRIOS</t>
  </si>
  <si>
    <t>SUNO-AND</t>
  </si>
  <si>
    <t>U. ALICANTE</t>
  </si>
  <si>
    <t>U. DE VIGO</t>
  </si>
  <si>
    <t>VERD3</t>
  </si>
  <si>
    <t>FEGADO</t>
  </si>
  <si>
    <t>TOLEDO</t>
  </si>
  <si>
    <t>PRF</t>
  </si>
  <si>
    <t>PRF1</t>
  </si>
  <si>
    <t>PRF2</t>
  </si>
  <si>
    <t>Sí</t>
  </si>
  <si>
    <t>No</t>
  </si>
  <si>
    <t>2/3 Días</t>
  </si>
  <si>
    <t>Categorías oficiales de la Liga Española de Raid.</t>
  </si>
  <si>
    <t>Competiciones autonómicas de pie, Rogaine, O-BM y Raid</t>
  </si>
  <si>
    <r>
      <t xml:space="preserve">Este </t>
    </r>
    <r>
      <rPr>
        <b/>
        <sz val="10"/>
        <color indexed="8"/>
        <rFont val="Arial"/>
        <family val="2"/>
      </rPr>
      <t>campo es obligatorio</t>
    </r>
    <r>
      <rPr>
        <sz val="10"/>
        <color indexed="8"/>
        <rFont val="Arial"/>
        <family val="2"/>
      </rPr>
      <t xml:space="preserve"> para que apareza el </t>
    </r>
    <r>
      <rPr>
        <b/>
        <sz val="10"/>
        <color indexed="8"/>
        <rFont val="Arial"/>
        <family val="2"/>
      </rPr>
      <t>IMPORTE</t>
    </r>
    <r>
      <rPr>
        <sz val="10"/>
        <color indexed="8"/>
        <rFont val="Arial"/>
        <family val="2"/>
      </rPr>
      <t xml:space="preserve"> de la Cuota en la penúltima columna. Los valores pueden ser </t>
    </r>
    <r>
      <rPr>
        <b/>
        <sz val="10"/>
        <color indexed="8"/>
        <rFont val="Arial"/>
        <family val="2"/>
      </rPr>
      <t>1 ó</t>
    </r>
    <r>
      <rPr>
        <sz val="10"/>
        <color indexed="8"/>
        <rFont val="Arial"/>
        <family val="2"/>
      </rPr>
      <t xml:space="preserve"> </t>
    </r>
    <r>
      <rPr>
        <b/>
        <sz val="10"/>
        <color indexed="8"/>
        <rFont val="Arial"/>
        <family val="2"/>
      </rPr>
      <t>2 días.</t>
    </r>
    <r>
      <rPr>
        <sz val="10"/>
        <color indexed="8"/>
        <rFont val="Arial"/>
        <family val="2"/>
      </rPr>
      <t xml:space="preserve"> Para competiciones de 1 día es necesario seleccionar 1 y para competiciones 2 o 3 días es necesario seleccionar 2. Si se deja en blanco el sistema no calcula el </t>
    </r>
    <r>
      <rPr>
        <b/>
        <sz val="10"/>
        <color indexed="8"/>
        <rFont val="Arial"/>
        <family val="2"/>
      </rPr>
      <t>IMPORTE.</t>
    </r>
    <r>
      <rPr>
        <sz val="10"/>
        <color indexed="8"/>
        <rFont val="Arial"/>
        <family val="2"/>
      </rPr>
      <t xml:space="preserve"> </t>
    </r>
  </si>
  <si>
    <r>
      <t xml:space="preserve">Los Tipos de </t>
    </r>
    <r>
      <rPr>
        <b/>
        <sz val="9"/>
        <rFont val="Arial"/>
        <family val="2"/>
      </rPr>
      <t>licencias de prueba</t>
    </r>
    <r>
      <rPr>
        <sz val="9"/>
        <rFont val="Arial"/>
        <family val="2"/>
      </rPr>
      <t xml:space="preserve"> para</t>
    </r>
    <r>
      <rPr>
        <b/>
        <sz val="9"/>
        <rFont val="Arial"/>
        <family val="2"/>
      </rPr>
      <t xml:space="preserve"> competiciones autonómicas</t>
    </r>
    <r>
      <rPr>
        <sz val="9"/>
        <rFont val="Arial"/>
        <family val="2"/>
      </rPr>
      <t>, provinciales y promocionales son:</t>
    </r>
  </si>
  <si>
    <r>
      <t xml:space="preserve">Los Tipos de </t>
    </r>
    <r>
      <rPr>
        <b/>
        <sz val="9"/>
        <rFont val="Arial"/>
        <family val="2"/>
      </rPr>
      <t xml:space="preserve">licencias de prueba </t>
    </r>
    <r>
      <rPr>
        <sz val="9"/>
        <rFont val="Arial"/>
        <family val="2"/>
      </rPr>
      <t xml:space="preserve">para </t>
    </r>
    <r>
      <rPr>
        <b/>
        <sz val="9"/>
        <rFont val="Arial"/>
        <family val="2"/>
      </rPr>
      <t>Liga Española</t>
    </r>
    <r>
      <rPr>
        <sz val="9"/>
        <rFont val="Arial"/>
        <family val="2"/>
      </rPr>
      <t xml:space="preserve"> son:</t>
    </r>
  </si>
  <si>
    <t xml:space="preserve">Para que se calcule el precio es necesario haber seleccionado previamente el tipo de licencia de prueba y el número de días para el que se solicita. </t>
  </si>
  <si>
    <t xml:space="preserve">C.C.C.(Código Cuenta Cliente): 2038 9620 16 6000344970 </t>
  </si>
  <si>
    <t>I.B.A.N.: ES39 2038 9620 1660 0034 4970</t>
  </si>
  <si>
    <t>B.I.C.: CAHMESMMXXX</t>
  </si>
  <si>
    <t>CUOTAS LICENCIAS DE PRUEBA 2015</t>
  </si>
  <si>
    <r>
      <t>Categorías cerradas</t>
    </r>
    <r>
      <rPr>
        <sz val="10"/>
        <color indexed="8"/>
        <rFont val="Arial"/>
        <family val="2"/>
      </rPr>
      <t>: el acceso a H-E, D-E</t>
    </r>
    <r>
      <rPr>
        <b/>
        <sz val="10"/>
        <color indexed="8"/>
        <rFont val="Arial"/>
        <family val="2"/>
      </rPr>
      <t xml:space="preserve"> </t>
    </r>
    <r>
      <rPr>
        <sz val="10"/>
        <color indexed="8"/>
        <rFont val="Arial"/>
        <family val="2"/>
      </rPr>
      <t>y H-21A</t>
    </r>
    <r>
      <rPr>
        <b/>
        <sz val="10"/>
        <color indexed="8"/>
        <rFont val="Arial"/>
        <family val="2"/>
      </rPr>
      <t xml:space="preserve"> en Liga Española SOLO ES POSIBLE</t>
    </r>
    <r>
      <rPr>
        <sz val="10"/>
        <color indexed="8"/>
        <rFont val="Arial"/>
        <family val="2"/>
      </rPr>
      <t xml:space="preserve"> si se ha adquirido el derecho la/s temporada/s 2013 y 2014.</t>
    </r>
  </si>
  <si>
    <t>FORMULARIO: LICENCIAS 2015</t>
  </si>
  <si>
    <t>DE LICENCIAS DE PRUEBA 2015</t>
  </si>
  <si>
    <t xml:space="preserve"> Pie, OBM y Raid: Autonómicas, Iniciación, Open, menores de 16 años y categorías oficiales O-BM.</t>
  </si>
  <si>
    <t xml:space="preserve"> Pie: Categorías oficiales</t>
  </si>
  <si>
    <t>SOLICITUD LICENCIAS ORIENTACION DE PRUEBA 2015</t>
  </si>
  <si>
    <t>ABIKE</t>
  </si>
  <si>
    <t>BRIGANTIA</t>
  </si>
  <si>
    <t>CAMBATE</t>
  </si>
  <si>
    <t>CD LA LEGIÓN</t>
  </si>
  <si>
    <t>CIMA 2000</t>
  </si>
  <si>
    <t>COMELOBOS</t>
  </si>
  <si>
    <t>CORNELIOS</t>
  </si>
  <si>
    <t>GOT</t>
  </si>
  <si>
    <t>IBERIA</t>
  </si>
  <si>
    <t>IBEROS</t>
  </si>
  <si>
    <t>IES SABÓN</t>
  </si>
  <si>
    <t>ITACA</t>
  </si>
  <si>
    <t>LIMIACTIVA</t>
  </si>
  <si>
    <t>MALARRUTA</t>
  </si>
  <si>
    <t>O-CARTAGENA</t>
  </si>
  <si>
    <t xml:space="preserve">O-CHARLIES ORIENTA-T </t>
  </si>
  <si>
    <t>TSS</t>
  </si>
  <si>
    <t>Cat oficial O-BM</t>
  </si>
  <si>
    <t>SENIOR MASC</t>
  </si>
  <si>
    <t>SENIOR FEM</t>
  </si>
  <si>
    <t>SENIOR MIXTO</t>
  </si>
  <si>
    <t>JUNIOR MASC</t>
  </si>
  <si>
    <t>JUNIOR FEM</t>
  </si>
  <si>
    <t>JUNIOR MIXTO</t>
  </si>
  <si>
    <t>VETERANOS MASC</t>
  </si>
  <si>
    <t>VETERANOS MIXTO</t>
  </si>
  <si>
    <t>SUPERVETERANOS</t>
  </si>
  <si>
    <t>CUADRO RESUMEN ECONÓMICO 2015</t>
  </si>
  <si>
    <t>Categorías oficiales de Liga Española de Pie y Rogaine de mayores de 16 años.</t>
  </si>
  <si>
    <t>Categorías oficiales de O-BM y de orientación a pie de menores de 16 años y categorías open/promoción de Liga Española de Pie, Rogaine, O-BM y Raid.</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</si>
</sst>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Red]#,##0\ &quot;€&quot;"/>
    <numFmt numFmtId="173" formatCode="0.0"/>
    <numFmt numFmtId="174" formatCode="#,##0\ &quot;€&quot;"/>
    <numFmt numFmtId="175" formatCode="00"/>
    <numFmt numFmtId="176" formatCode="000"/>
    <numFmt numFmtId="177" formatCode="00000"/>
    <numFmt numFmtId="178" formatCode="#,##0.00\ &quot;€&quot;;[Red]#,##0.00\ &quot;€&quot;"/>
    <numFmt numFmtId="179" formatCode="#,##0.00\ &quot;€&quot;"/>
    <numFmt numFmtId="180" formatCode="#,##0.00\ _€"/>
    <numFmt numFmtId="181" formatCode="d\-m\-yyyy"/>
    <numFmt numFmtId="182" formatCode="mmm\-yyyy"/>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C0A]dddd\,\ dd&quot; de &quot;mmmm&quot; de &quot;yyyy"/>
    <numFmt numFmtId="188" formatCode="[$-C0A]General"/>
  </numFmts>
  <fonts count="94">
    <font>
      <sz val="9"/>
      <name val="Arial"/>
      <family val="0"/>
    </font>
    <font>
      <b/>
      <sz val="10"/>
      <name val="Verdana"/>
      <family val="0"/>
    </font>
    <font>
      <i/>
      <sz val="10"/>
      <name val="Verdana"/>
      <family val="0"/>
    </font>
    <font>
      <b/>
      <i/>
      <sz val="10"/>
      <name val="Verdana"/>
      <family val="0"/>
    </font>
    <font>
      <sz val="10"/>
      <name val="Arial"/>
      <family val="2"/>
    </font>
    <font>
      <b/>
      <sz val="8"/>
      <name val="Arial"/>
      <family val="2"/>
    </font>
    <font>
      <sz val="8"/>
      <name val="Arial"/>
      <family val="2"/>
    </font>
    <font>
      <b/>
      <sz val="8"/>
      <color indexed="8"/>
      <name val="Arial"/>
      <family val="2"/>
    </font>
    <font>
      <sz val="10"/>
      <color indexed="8"/>
      <name val="Arial"/>
      <family val="2"/>
    </font>
    <font>
      <b/>
      <sz val="9"/>
      <name val="Arial"/>
      <family val="2"/>
    </font>
    <font>
      <b/>
      <sz val="10"/>
      <name val="Arial"/>
      <family val="2"/>
    </font>
    <font>
      <sz val="9"/>
      <color indexed="23"/>
      <name val="Arial"/>
      <family val="2"/>
    </font>
    <font>
      <sz val="11"/>
      <name val="Arial"/>
      <family val="2"/>
    </font>
    <font>
      <b/>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b/>
      <u val="single"/>
      <sz val="10"/>
      <color indexed="56"/>
      <name val="Arial"/>
      <family val="2"/>
    </font>
    <font>
      <u val="single"/>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sz val="9"/>
      <color indexed="10"/>
      <name val="Arial"/>
      <family val="2"/>
    </font>
    <font>
      <b/>
      <sz val="8"/>
      <color indexed="10"/>
      <name val="Arial"/>
      <family val="2"/>
    </font>
    <font>
      <b/>
      <sz val="8"/>
      <color indexed="9"/>
      <name val="Arial"/>
      <family val="2"/>
    </font>
    <font>
      <sz val="14"/>
      <name val="Arial"/>
      <family val="2"/>
    </font>
    <font>
      <sz val="12"/>
      <color indexed="10"/>
      <name val="Arial"/>
      <family val="2"/>
    </font>
    <font>
      <sz val="8"/>
      <color indexed="9"/>
      <name val="Arial"/>
      <family val="2"/>
    </font>
    <font>
      <b/>
      <sz val="10"/>
      <color indexed="9"/>
      <name val="Arial"/>
      <family val="2"/>
    </font>
    <font>
      <sz val="9"/>
      <color indexed="56"/>
      <name val="Arial"/>
      <family val="2"/>
    </font>
    <font>
      <sz val="11"/>
      <color indexed="10"/>
      <name val="Arial"/>
      <family val="2"/>
    </font>
    <font>
      <sz val="11"/>
      <name val="Calibri"/>
      <family val="2"/>
    </font>
    <font>
      <b/>
      <sz val="12"/>
      <name val="Arial"/>
      <family val="2"/>
    </font>
    <font>
      <b/>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0"/>
      <color indexed="8"/>
      <name val="Arial1"/>
      <family val="0"/>
    </font>
    <font>
      <u val="single"/>
      <sz val="9"/>
      <color indexed="39"/>
      <name val="Arial"/>
      <family val="2"/>
    </font>
    <font>
      <u val="single"/>
      <sz val="9"/>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53"/>
      <name val="Arial"/>
      <family val="2"/>
    </font>
    <font>
      <sz val="11"/>
      <color indexed="63"/>
      <name val="Calibri"/>
      <family val="2"/>
    </font>
    <font>
      <sz val="12"/>
      <color indexed="63"/>
      <name val="Calibri"/>
      <family val="2"/>
    </font>
    <font>
      <sz val="9"/>
      <color indexed="8"/>
      <name val="Arial2"/>
      <family val="0"/>
    </font>
    <font>
      <b/>
      <sz val="12"/>
      <color indexed="53"/>
      <name val="Arial"/>
      <family val="2"/>
    </font>
    <font>
      <b/>
      <sz val="10"/>
      <color indexed="53"/>
      <name val="Arial"/>
      <family val="2"/>
    </font>
    <font>
      <b/>
      <u val="single"/>
      <sz val="10"/>
      <color indexed="53"/>
      <name val="Arial"/>
      <family val="2"/>
    </font>
    <font>
      <b/>
      <sz val="14"/>
      <color indexed="5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theme="1"/>
      <name val="Arial1"/>
      <family val="0"/>
    </font>
    <font>
      <u val="single"/>
      <sz val="9"/>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9" tint="-0.24997000396251678"/>
      <name val="Arial"/>
      <family val="2"/>
    </font>
    <font>
      <sz val="11"/>
      <color rgb="FF000000"/>
      <name val="Calibri"/>
      <family val="2"/>
    </font>
    <font>
      <sz val="11"/>
      <color rgb="FF333333"/>
      <name val="Calibri"/>
      <family val="2"/>
    </font>
    <font>
      <sz val="12"/>
      <color rgb="FF333333"/>
      <name val="Calibri"/>
      <family val="2"/>
    </font>
    <font>
      <sz val="9"/>
      <color theme="1"/>
      <name val="Arial"/>
      <family val="2"/>
    </font>
    <font>
      <sz val="9"/>
      <color theme="1"/>
      <name val="Arial2"/>
      <family val="0"/>
    </font>
    <font>
      <b/>
      <sz val="12"/>
      <color theme="9" tint="-0.24997000396251678"/>
      <name val="Arial"/>
      <family val="2"/>
    </font>
    <font>
      <b/>
      <sz val="10"/>
      <color theme="9" tint="-0.24997000396251678"/>
      <name val="Arial"/>
      <family val="2"/>
    </font>
    <font>
      <b/>
      <u val="single"/>
      <sz val="10"/>
      <color theme="9" tint="-0.24997000396251678"/>
      <name val="Arial"/>
      <family val="2"/>
    </font>
    <font>
      <b/>
      <sz val="14"/>
      <color theme="9" tint="-0.2499700039625167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indexed="43"/>
        <bgColor indexed="64"/>
      </patternFill>
    </fill>
    <fill>
      <patternFill patternType="solid">
        <fgColor theme="9" tint="-0.24997000396251678"/>
        <bgColor indexed="64"/>
      </patternFill>
    </fill>
    <fill>
      <patternFill patternType="solid">
        <fgColor rgb="FF00B0F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ck"/>
      <top style="thin"/>
      <bottom style="thin"/>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70"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1" fillId="29" borderId="1" applyNumberFormat="0" applyAlignment="0" applyProtection="0"/>
    <xf numFmtId="188" fontId="72" fillId="0" borderId="0">
      <alignment/>
      <protection/>
    </xf>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31" borderId="0" applyNumberFormat="0" applyBorder="0" applyAlignment="0" applyProtection="0"/>
    <xf numFmtId="0" fontId="4"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77" fillId="21" borderId="5"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0" borderId="7" applyNumberFormat="0" applyFill="0" applyAlignment="0" applyProtection="0"/>
    <xf numFmtId="0" fontId="70" fillId="0" borderId="8" applyNumberFormat="0" applyFill="0" applyAlignment="0" applyProtection="0"/>
    <xf numFmtId="0" fontId="83" fillId="0" borderId="9" applyNumberFormat="0" applyFill="0" applyAlignment="0" applyProtection="0"/>
  </cellStyleXfs>
  <cellXfs count="380">
    <xf numFmtId="0" fontId="0" fillId="0" borderId="0" xfId="0" applyAlignment="1">
      <alignment/>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Alignment="1">
      <alignment horizontal="lef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0" xfId="0" applyFont="1" applyAlignment="1" applyProtection="1">
      <alignment horizontal="left"/>
      <protection locked="0"/>
    </xf>
    <xf numFmtId="176"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177" fontId="0" fillId="0" borderId="0" xfId="0" applyNumberFormat="1" applyFont="1" applyAlignment="1" applyProtection="1">
      <alignment horizontal="left"/>
      <protection locked="0"/>
    </xf>
    <xf numFmtId="0" fontId="12"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7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6" fillId="0" borderId="0" xfId="0" applyFont="1" applyAlignment="1">
      <alignment vertical="justify"/>
    </xf>
    <xf numFmtId="0" fontId="0" fillId="0" borderId="0" xfId="0" applyFont="1" applyFill="1" applyBorder="1" applyAlignment="1" applyProtection="1">
      <alignment vertical="center" wrapText="1"/>
      <protection locked="0"/>
    </xf>
    <xf numFmtId="0" fontId="8" fillId="0" borderId="0" xfId="0" applyFont="1" applyAlignment="1">
      <alignment/>
    </xf>
    <xf numFmtId="0" fontId="16" fillId="0" borderId="0" xfId="0" applyFont="1" applyAlignment="1">
      <alignment/>
    </xf>
    <xf numFmtId="0" fontId="17" fillId="0" borderId="0" xfId="0" applyFont="1" applyAlignment="1">
      <alignment/>
    </xf>
    <xf numFmtId="0" fontId="19" fillId="0" borderId="0" xfId="0" applyFont="1" applyAlignment="1">
      <alignment/>
    </xf>
    <xf numFmtId="0" fontId="8" fillId="0" borderId="0" xfId="0" applyFont="1" applyAlignment="1">
      <alignment vertical="center"/>
    </xf>
    <xf numFmtId="0" fontId="8" fillId="0" borderId="0" xfId="0" applyFont="1" applyAlignment="1">
      <alignment horizontal="justify" vertical="center"/>
    </xf>
    <xf numFmtId="0" fontId="18" fillId="0" borderId="0" xfId="0" applyFont="1" applyAlignment="1">
      <alignment vertical="center"/>
    </xf>
    <xf numFmtId="0" fontId="0" fillId="0" borderId="0" xfId="0" applyAlignment="1">
      <alignment vertical="center"/>
    </xf>
    <xf numFmtId="0" fontId="16" fillId="0" borderId="0" xfId="0" applyFont="1" applyAlignment="1">
      <alignment horizontal="justify" vertical="center"/>
    </xf>
    <xf numFmtId="0" fontId="0" fillId="0" borderId="0" xfId="0" applyAlignment="1">
      <alignment horizontal="center" vertical="center"/>
    </xf>
    <xf numFmtId="0" fontId="8" fillId="0" borderId="0" xfId="0" applyFont="1" applyAlignment="1">
      <alignment horizontal="left" vertical="center"/>
    </xf>
    <xf numFmtId="0" fontId="8" fillId="0" borderId="0" xfId="0" applyFont="1" applyAlignment="1">
      <alignment horizontal="justify" vertical="justify"/>
    </xf>
    <xf numFmtId="0" fontId="19" fillId="0" borderId="0" xfId="0" applyFont="1" applyAlignment="1">
      <alignment horizontal="center"/>
    </xf>
    <xf numFmtId="6" fontId="20" fillId="0" borderId="0" xfId="0" applyNumberFormat="1" applyFont="1" applyAlignment="1">
      <alignment horizontal="center"/>
    </xf>
    <xf numFmtId="0" fontId="21" fillId="0" borderId="0" xfId="0" applyFont="1" applyFill="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33" borderId="0" xfId="0" applyFont="1" applyFill="1" applyBorder="1" applyAlignment="1" applyProtection="1">
      <alignment horizontal="center" vertical="center"/>
      <protection hidden="1"/>
    </xf>
    <xf numFmtId="14" fontId="0" fillId="0" borderId="0" xfId="0" applyNumberFormat="1" applyFont="1" applyBorder="1" applyAlignment="1" applyProtection="1">
      <alignment horizontal="center" vertical="center"/>
      <protection hidden="1"/>
    </xf>
    <xf numFmtId="0" fontId="14" fillId="0" borderId="0" xfId="0" applyFont="1" applyAlignment="1">
      <alignment horizontal="left" vertical="center"/>
    </xf>
    <xf numFmtId="0" fontId="0" fillId="0" borderId="0" xfId="0" applyFont="1" applyAlignment="1" applyProtection="1">
      <alignment horizontal="center"/>
      <protection hidden="1"/>
    </xf>
    <xf numFmtId="0" fontId="24" fillId="34" borderId="10" xfId="56"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protection hidden="1"/>
    </xf>
    <xf numFmtId="0" fontId="0" fillId="35" borderId="0" xfId="0" applyFont="1" applyFill="1" applyBorder="1" applyAlignment="1" applyProtection="1">
      <alignment horizontal="center" vertical="center"/>
      <protection hidden="1"/>
    </xf>
    <xf numFmtId="0" fontId="9" fillId="36" borderId="0" xfId="0" applyFont="1" applyFill="1" applyBorder="1" applyAlignment="1" applyProtection="1" quotePrefix="1">
      <alignment horizontal="right" vertical="center"/>
      <protection hidden="1"/>
    </xf>
    <xf numFmtId="0" fontId="11" fillId="0" borderId="0" xfId="0" applyFont="1" applyFill="1" applyAlignment="1" applyProtection="1">
      <alignment horizontal="center"/>
      <protection hidden="1"/>
    </xf>
    <xf numFmtId="0" fontId="11"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lignment vertical="center"/>
    </xf>
    <xf numFmtId="0" fontId="0" fillId="0" borderId="11" xfId="0" applyFill="1" applyBorder="1" applyAlignment="1">
      <alignment/>
    </xf>
    <xf numFmtId="0" fontId="0" fillId="0" borderId="12" xfId="0" applyFill="1" applyBorder="1" applyAlignment="1">
      <alignment horizontal="right"/>
    </xf>
    <xf numFmtId="0" fontId="10" fillId="0" borderId="11" xfId="0" applyFont="1" applyFill="1" applyBorder="1" applyAlignment="1">
      <alignment horizontal="right"/>
    </xf>
    <xf numFmtId="0" fontId="0" fillId="0" borderId="0" xfId="0" applyAlignment="1" quotePrefix="1">
      <alignment/>
    </xf>
    <xf numFmtId="0" fontId="6" fillId="0" borderId="0" xfId="0" applyFont="1" applyFill="1" applyAlignment="1" applyProtection="1">
      <alignment horizontal="center" wrapText="1"/>
      <protection/>
    </xf>
    <xf numFmtId="0" fontId="6" fillId="0" borderId="0" xfId="0" applyFont="1" applyAlignment="1" applyProtection="1">
      <alignment wrapText="1"/>
      <protection locked="0"/>
    </xf>
    <xf numFmtId="0" fontId="6" fillId="0" borderId="0" xfId="0" applyFont="1" applyAlignment="1" applyProtection="1">
      <alignment vertical="center" wrapText="1"/>
      <protection locked="0"/>
    </xf>
    <xf numFmtId="0" fontId="6" fillId="0" borderId="0" xfId="0" applyFont="1" applyAlignment="1" applyProtection="1">
      <alignment horizontal="center" wrapText="1"/>
      <protection hidden="1"/>
    </xf>
    <xf numFmtId="0" fontId="6" fillId="0" borderId="0" xfId="0" applyFont="1" applyAlignment="1" applyProtection="1">
      <alignment horizontal="center" wrapText="1"/>
      <protection/>
    </xf>
    <xf numFmtId="0" fontId="5" fillId="0" borderId="10" xfId="55" applyFont="1" applyFill="1" applyBorder="1" applyAlignment="1" applyProtection="1">
      <alignment horizontal="center" vertical="center" wrapText="1"/>
      <protection/>
    </xf>
    <xf numFmtId="0" fontId="6" fillId="0" borderId="0" xfId="0" applyFont="1" applyFill="1" applyAlignment="1" applyProtection="1">
      <alignment horizontal="center" wrapText="1"/>
      <protection hidden="1"/>
    </xf>
    <xf numFmtId="0" fontId="0" fillId="0" borderId="10" xfId="0" applyFont="1" applyFill="1" applyBorder="1" applyAlignment="1" applyProtection="1">
      <alignment horizontal="center" vertical="center"/>
      <protection locked="0"/>
    </xf>
    <xf numFmtId="0" fontId="23" fillId="0" borderId="10" xfId="56" applyFont="1" applyFill="1" applyBorder="1" applyAlignment="1" applyProtection="1">
      <alignment horizontal="left"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hidden="1"/>
    </xf>
    <xf numFmtId="173" fontId="0" fillId="0" borderId="0" xfId="0" applyNumberFormat="1" applyFont="1" applyFill="1" applyBorder="1" applyAlignment="1" applyProtection="1">
      <alignment vertical="center"/>
      <protection/>
    </xf>
    <xf numFmtId="0" fontId="0" fillId="0" borderId="0" xfId="0" applyFont="1" applyBorder="1" applyAlignment="1">
      <alignment horizontal="right" vertical="center"/>
    </xf>
    <xf numFmtId="173" fontId="0" fillId="0" borderId="0" xfId="0" applyNumberFormat="1" applyFont="1" applyBorder="1" applyAlignment="1">
      <alignment vertical="center"/>
    </xf>
    <xf numFmtId="0" fontId="0" fillId="0" borderId="0" xfId="0" applyFont="1" applyFill="1" applyBorder="1" applyAlignment="1" applyProtection="1">
      <alignment horizontal="right" vertical="center"/>
      <protection hidden="1"/>
    </xf>
    <xf numFmtId="0" fontId="6" fillId="0" borderId="0" xfId="0" applyFont="1" applyFill="1" applyAlignment="1" applyProtection="1">
      <alignment horizontal="left" wrapText="1"/>
      <protection hidden="1"/>
    </xf>
    <xf numFmtId="0" fontId="11" fillId="0" borderId="0" xfId="0" applyFont="1" applyFill="1" applyAlignment="1" applyProtection="1">
      <alignment horizontal="left"/>
      <protection hidden="1"/>
    </xf>
    <xf numFmtId="0" fontId="11" fillId="0" borderId="0" xfId="0" applyFont="1" applyFill="1" applyBorder="1" applyAlignment="1" applyProtection="1">
      <alignment horizontal="left"/>
      <protection hidden="1"/>
    </xf>
    <xf numFmtId="0" fontId="10" fillId="0" borderId="0" xfId="0" applyFont="1" applyFill="1" applyBorder="1" applyAlignment="1" applyProtection="1">
      <alignment horizontal="left" vertical="center"/>
      <protection hidden="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13" xfId="55" applyFont="1" applyFill="1" applyBorder="1" applyAlignment="1" applyProtection="1">
      <alignment horizontal="center" vertical="center" wrapText="1"/>
      <protection/>
    </xf>
    <xf numFmtId="0" fontId="6" fillId="0" borderId="0" xfId="0" applyFont="1" applyBorder="1" applyAlignment="1">
      <alignment/>
    </xf>
    <xf numFmtId="174" fontId="10" fillId="0" borderId="0" xfId="0" applyNumberFormat="1" applyFont="1" applyFill="1" applyBorder="1" applyAlignment="1" applyProtection="1">
      <alignment horizontal="right" vertical="center"/>
      <protection/>
    </xf>
    <xf numFmtId="174" fontId="0" fillId="0" borderId="0" xfId="0" applyNumberFormat="1" applyFont="1" applyBorder="1" applyAlignment="1">
      <alignment horizontal="right" vertical="center"/>
    </xf>
    <xf numFmtId="174" fontId="6" fillId="0" borderId="0" xfId="0" applyNumberFormat="1" applyFont="1" applyAlignment="1" applyProtection="1">
      <alignment horizontal="right" wrapText="1"/>
      <protection/>
    </xf>
    <xf numFmtId="0" fontId="0" fillId="0" borderId="1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14" fontId="5" fillId="0" borderId="10" xfId="55" applyNumberFormat="1" applyFont="1" applyFill="1" applyBorder="1" applyAlignment="1" applyProtection="1">
      <alignment horizontal="right" vertical="center" wrapText="1"/>
      <protection/>
    </xf>
    <xf numFmtId="0" fontId="27" fillId="0" borderId="0" xfId="0" applyFont="1" applyBorder="1" applyAlignment="1">
      <alignment horizontal="right" vertical="center"/>
    </xf>
    <xf numFmtId="0" fontId="27" fillId="0" borderId="0" xfId="0" applyFont="1" applyBorder="1" applyAlignment="1" applyProtection="1">
      <alignment horizontal="center" vertical="center"/>
      <protection hidden="1"/>
    </xf>
    <xf numFmtId="174" fontId="27" fillId="0" borderId="0" xfId="0" applyNumberFormat="1" applyFont="1" applyBorder="1" applyAlignment="1" applyProtection="1">
      <alignment horizontal="right" vertical="center"/>
      <protection/>
    </xf>
    <xf numFmtId="0" fontId="1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7" fillId="0" borderId="14" xfId="55" applyFont="1" applyFill="1" applyBorder="1" applyAlignment="1" applyProtection="1">
      <alignment horizontal="left" vertical="center" wrapText="1"/>
      <protection locked="0"/>
    </xf>
    <xf numFmtId="0" fontId="6" fillId="0" borderId="0" xfId="0" applyNumberFormat="1" applyFont="1" applyFill="1" applyBorder="1" applyAlignment="1" applyProtection="1">
      <alignment horizontal="left" vertical="justify"/>
      <protection locked="0"/>
    </xf>
    <xf numFmtId="0" fontId="11" fillId="0" borderId="0" xfId="0" applyFont="1" applyFill="1" applyAlignment="1" applyProtection="1">
      <alignment horizontal="center"/>
      <protection locked="0"/>
    </xf>
    <xf numFmtId="0" fontId="11" fillId="0" borderId="0" xfId="0" applyFont="1" applyFill="1" applyBorder="1" applyAlignment="1" applyProtection="1">
      <alignment horizontal="center"/>
      <protection locked="0"/>
    </xf>
    <xf numFmtId="0" fontId="6" fillId="0" borderId="0" xfId="0" applyFont="1" applyFill="1" applyAlignment="1" applyProtection="1">
      <alignment horizontal="center" wrapText="1"/>
      <protection locked="0"/>
    </xf>
    <xf numFmtId="0" fontId="1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protection locked="0"/>
    </xf>
    <xf numFmtId="0" fontId="28" fillId="0" borderId="0" xfId="0" applyFont="1" applyBorder="1" applyAlignment="1" applyProtection="1">
      <alignment horizontal="left"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horizontal="right" vertical="center"/>
      <protection locked="0"/>
    </xf>
    <xf numFmtId="0" fontId="7" fillId="0" borderId="10" xfId="55"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justify"/>
      <protection locked="0"/>
    </xf>
    <xf numFmtId="0" fontId="0" fillId="0" borderId="0" xfId="0" applyFont="1" applyBorder="1" applyAlignment="1" applyProtection="1">
      <alignment horizontal="right" vertical="center"/>
      <protection locked="0"/>
    </xf>
    <xf numFmtId="0" fontId="6"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right" vertical="center"/>
      <protection locked="0"/>
    </xf>
    <xf numFmtId="0" fontId="0" fillId="36" borderId="15" xfId="0" applyFont="1" applyFill="1" applyBorder="1" applyAlignment="1" applyProtection="1">
      <alignment horizontal="center"/>
      <protection locked="0"/>
    </xf>
    <xf numFmtId="0" fontId="23" fillId="36" borderId="14" xfId="56" applyNumberFormat="1" applyFont="1" applyFill="1" applyBorder="1" applyAlignment="1" applyProtection="1" quotePrefix="1">
      <alignment horizontal="center" vertical="center" wrapText="1"/>
      <protection locked="0"/>
    </xf>
    <xf numFmtId="0" fontId="23" fillId="36" borderId="16" xfId="56" applyNumberFormat="1" applyFont="1" applyFill="1" applyBorder="1" applyAlignment="1" applyProtection="1" quotePrefix="1">
      <alignment horizontal="center" vertical="center" wrapText="1"/>
      <protection locked="0"/>
    </xf>
    <xf numFmtId="0" fontId="0" fillId="36" borderId="17" xfId="0" applyFont="1" applyFill="1" applyBorder="1" applyAlignment="1" applyProtection="1">
      <alignment horizontal="center"/>
      <protection locked="0"/>
    </xf>
    <xf numFmtId="0" fontId="23" fillId="36" borderId="0" xfId="56" applyNumberFormat="1" applyFont="1" applyFill="1" applyBorder="1" applyAlignment="1" applyProtection="1" quotePrefix="1">
      <alignment horizontal="center" vertical="center" wrapText="1"/>
      <protection locked="0"/>
    </xf>
    <xf numFmtId="0" fontId="23" fillId="36" borderId="18" xfId="56" applyNumberFormat="1" applyFont="1" applyFill="1" applyBorder="1" applyAlignment="1" applyProtection="1" quotePrefix="1">
      <alignment horizontal="center" vertical="center" wrapText="1"/>
      <protection locked="0"/>
    </xf>
    <xf numFmtId="0" fontId="6" fillId="0" borderId="0" xfId="0" applyFont="1" applyFill="1" applyBorder="1" applyAlignment="1" applyProtection="1">
      <alignment horizontal="center"/>
      <protection locked="0"/>
    </xf>
    <xf numFmtId="175" fontId="0" fillId="0" borderId="0" xfId="0" applyNumberFormat="1" applyFont="1" applyAlignment="1" applyProtection="1">
      <alignment/>
      <protection hidden="1"/>
    </xf>
    <xf numFmtId="175" fontId="0" fillId="0" borderId="0" xfId="0" applyNumberFormat="1" applyFont="1" applyFill="1" applyBorder="1" applyAlignment="1" applyProtection="1">
      <alignment/>
      <protection hidden="1"/>
    </xf>
    <xf numFmtId="175" fontId="6" fillId="0" borderId="0" xfId="0" applyNumberFormat="1" applyFont="1" applyAlignment="1" applyProtection="1">
      <alignment wrapText="1"/>
      <protection hidden="1"/>
    </xf>
    <xf numFmtId="0" fontId="0" fillId="34" borderId="10" xfId="0" applyFont="1" applyFill="1" applyBorder="1" applyAlignment="1" applyProtection="1">
      <alignment horizontal="center" vertical="center"/>
      <protection hidden="1"/>
    </xf>
    <xf numFmtId="0" fontId="23" fillId="0" borderId="10" xfId="56" applyFont="1" applyFill="1" applyBorder="1" applyAlignment="1" applyProtection="1">
      <alignment horizontal="left" vertical="center"/>
      <protection locked="0"/>
    </xf>
    <xf numFmtId="0" fontId="23" fillId="34" borderId="10" xfId="56" applyFont="1" applyFill="1" applyBorder="1" applyAlignment="1" applyProtection="1">
      <alignment horizontal="center" vertical="center"/>
      <protection hidden="1"/>
    </xf>
    <xf numFmtId="0" fontId="23" fillId="34" borderId="10" xfId="56" applyFont="1" applyFill="1" applyBorder="1" applyAlignment="1" applyProtection="1">
      <alignment horizontal="left" vertical="center"/>
      <protection hidden="1"/>
    </xf>
    <xf numFmtId="0" fontId="0" fillId="0" borderId="0" xfId="0" applyAlignment="1">
      <alignment vertical="top"/>
    </xf>
    <xf numFmtId="49" fontId="0" fillId="0" borderId="0" xfId="0" applyNumberFormat="1" applyAlignment="1">
      <alignment vertical="top"/>
    </xf>
    <xf numFmtId="0" fontId="7" fillId="0" borderId="19" xfId="55" applyFont="1" applyFill="1" applyBorder="1" applyAlignment="1" applyProtection="1">
      <alignment horizontal="right" vertical="center" wrapText="1"/>
      <protection/>
    </xf>
    <xf numFmtId="0" fontId="0" fillId="0" borderId="0" xfId="0" applyFont="1" applyAlignment="1" applyProtection="1">
      <alignment horizontal="left"/>
      <protection/>
    </xf>
    <xf numFmtId="0" fontId="0" fillId="0" borderId="20" xfId="0" applyFont="1" applyBorder="1" applyAlignment="1" applyProtection="1">
      <alignment horizontal="center"/>
      <protection/>
    </xf>
    <xf numFmtId="176" fontId="0" fillId="0" borderId="0" xfId="0" applyNumberFormat="1" applyFont="1" applyAlignment="1" applyProtection="1">
      <alignment horizontal="left"/>
      <protection/>
    </xf>
    <xf numFmtId="0" fontId="11" fillId="0" borderId="0" xfId="0" applyFont="1" applyAlignment="1" applyProtection="1">
      <alignment horizontal="right"/>
      <protection/>
    </xf>
    <xf numFmtId="0" fontId="11" fillId="0" borderId="0" xfId="0" applyFont="1" applyFill="1" applyAlignment="1" applyProtection="1">
      <alignment horizontal="left"/>
      <protection/>
    </xf>
    <xf numFmtId="0" fontId="0" fillId="0" borderId="0" xfId="0" applyFont="1" applyAlignment="1" applyProtection="1">
      <alignment/>
      <protection/>
    </xf>
    <xf numFmtId="0" fontId="12"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20" xfId="0" applyFont="1" applyFill="1" applyBorder="1" applyAlignment="1" applyProtection="1">
      <alignment horizontal="center"/>
      <protection/>
    </xf>
    <xf numFmtId="176" fontId="13" fillId="0" borderId="0" xfId="0" applyNumberFormat="1" applyFont="1" applyFill="1" applyBorder="1" applyAlignment="1" applyProtection="1">
      <alignment horizontal="left"/>
      <protection/>
    </xf>
    <xf numFmtId="0" fontId="11" fillId="0" borderId="0" xfId="0" applyFont="1" applyFill="1" applyBorder="1" applyAlignment="1" applyProtection="1">
      <alignment horizontal="right"/>
      <protection/>
    </xf>
    <xf numFmtId="0" fontId="11" fillId="0" borderId="0" xfId="0" applyFont="1" applyFill="1" applyBorder="1" applyAlignment="1" applyProtection="1">
      <alignment horizontal="left"/>
      <protection/>
    </xf>
    <xf numFmtId="0" fontId="6" fillId="0" borderId="0" xfId="0" applyFont="1" applyAlignment="1" applyProtection="1">
      <alignment horizontal="left" wrapText="1"/>
      <protection/>
    </xf>
    <xf numFmtId="0" fontId="6" fillId="0" borderId="20" xfId="0" applyFont="1" applyBorder="1" applyAlignment="1" applyProtection="1">
      <alignment horizontal="center" wrapText="1"/>
      <protection/>
    </xf>
    <xf numFmtId="176" fontId="6" fillId="0" borderId="0" xfId="0" applyNumberFormat="1" applyFont="1" applyAlignment="1" applyProtection="1" quotePrefix="1">
      <alignment horizontal="left" wrapText="1"/>
      <protection/>
    </xf>
    <xf numFmtId="0" fontId="6" fillId="0" borderId="0" xfId="0" applyFont="1" applyAlignment="1" applyProtection="1">
      <alignment horizontal="right" wrapText="1"/>
      <protection/>
    </xf>
    <xf numFmtId="0" fontId="6" fillId="0" borderId="0" xfId="0" applyFont="1" applyFill="1" applyAlignment="1" applyProtection="1">
      <alignment horizontal="left" wrapText="1"/>
      <protection/>
    </xf>
    <xf numFmtId="0" fontId="8" fillId="0" borderId="0" xfId="0" applyFont="1" applyAlignment="1">
      <alignment horizontal="justify" vertical="center" wrapText="1"/>
    </xf>
    <xf numFmtId="0" fontId="19" fillId="0" borderId="0" xfId="0" applyFont="1" applyAlignment="1">
      <alignment horizontal="center" vertical="center"/>
    </xf>
    <xf numFmtId="6" fontId="20" fillId="0" borderId="0" xfId="0" applyNumberFormat="1" applyFont="1" applyFill="1" applyAlignment="1">
      <alignment/>
    </xf>
    <xf numFmtId="6" fontId="19" fillId="0" borderId="0" xfId="0" applyNumberFormat="1" applyFont="1" applyFill="1" applyAlignment="1">
      <alignment/>
    </xf>
    <xf numFmtId="0" fontId="0" fillId="0" borderId="0" xfId="0" applyFill="1" applyAlignment="1">
      <alignment vertical="center"/>
    </xf>
    <xf numFmtId="0" fontId="0" fillId="0" borderId="0" xfId="0" applyFill="1" applyAlignment="1">
      <alignment horizontal="center"/>
    </xf>
    <xf numFmtId="0" fontId="20" fillId="0" borderId="0" xfId="0" applyFont="1" applyAlignment="1">
      <alignment horizontal="center" vertical="center"/>
    </xf>
    <xf numFmtId="0" fontId="31" fillId="0" borderId="0" xfId="0" applyFont="1" applyFill="1" applyBorder="1" applyAlignment="1" applyProtection="1">
      <alignment horizontal="left"/>
      <protection hidden="1"/>
    </xf>
    <xf numFmtId="6" fontId="20" fillId="0" borderId="0" xfId="0" applyNumberFormat="1" applyFont="1" applyFill="1" applyAlignment="1">
      <alignment horizontal="center"/>
    </xf>
    <xf numFmtId="0" fontId="8" fillId="0" borderId="0" xfId="0" applyFont="1" applyFill="1" applyAlignment="1">
      <alignment vertical="center"/>
    </xf>
    <xf numFmtId="0" fontId="0" fillId="0" borderId="0" xfId="0" applyAlignment="1">
      <alignment horizontal="center"/>
    </xf>
    <xf numFmtId="14" fontId="0" fillId="0" borderId="0" xfId="0" applyNumberFormat="1" applyFont="1" applyAlignment="1" applyProtection="1">
      <alignment horizontal="center"/>
      <protection hidden="1"/>
    </xf>
    <xf numFmtId="14" fontId="0" fillId="0" borderId="0" xfId="0" applyNumberFormat="1" applyFont="1" applyFill="1" applyBorder="1" applyAlignment="1" applyProtection="1">
      <alignment horizontal="center"/>
      <protection hidden="1"/>
    </xf>
    <xf numFmtId="14" fontId="6" fillId="0" borderId="0" xfId="0" applyNumberFormat="1" applyFont="1" applyAlignment="1" applyProtection="1">
      <alignment horizontal="center" wrapText="1"/>
      <protection hidden="1"/>
    </xf>
    <xf numFmtId="14" fontId="0" fillId="0" borderId="0" xfId="0" applyNumberFormat="1" applyFont="1" applyFill="1" applyBorder="1" applyAlignment="1" applyProtection="1">
      <alignment vertical="center"/>
      <protection hidden="1"/>
    </xf>
    <xf numFmtId="14" fontId="0" fillId="0" borderId="0" xfId="0" applyNumberFormat="1" applyFont="1" applyFill="1" applyBorder="1" applyAlignment="1" applyProtection="1">
      <alignment horizontal="center" vertical="center"/>
      <protection hidden="1"/>
    </xf>
    <xf numFmtId="14" fontId="27" fillId="0" borderId="0" xfId="0" applyNumberFormat="1" applyFont="1" applyBorder="1" applyAlignment="1" applyProtection="1">
      <alignment horizontal="center" vertical="center"/>
      <protection hidden="1"/>
    </xf>
    <xf numFmtId="14" fontId="0" fillId="0" borderId="0" xfId="0" applyNumberFormat="1" applyFont="1" applyBorder="1" applyAlignment="1" applyProtection="1">
      <alignment vertical="center"/>
      <protection hidden="1"/>
    </xf>
    <xf numFmtId="14" fontId="0" fillId="0" borderId="0" xfId="0" applyNumberFormat="1" applyFont="1" applyFill="1" applyBorder="1" applyAlignment="1" applyProtection="1">
      <alignment horizontal="center"/>
      <protection hidden="1"/>
    </xf>
    <xf numFmtId="0" fontId="7" fillId="34" borderId="15" xfId="55" applyFont="1" applyFill="1" applyBorder="1" applyAlignment="1" applyProtection="1">
      <alignment horizontal="left" vertical="center" wrapText="1"/>
      <protection/>
    </xf>
    <xf numFmtId="0" fontId="7" fillId="34" borderId="14" xfId="55" applyFont="1" applyFill="1" applyBorder="1" applyAlignment="1" applyProtection="1">
      <alignment horizontal="center" vertical="center" wrapText="1"/>
      <protection hidden="1"/>
    </xf>
    <xf numFmtId="0" fontId="7" fillId="34" borderId="14" xfId="55" applyFont="1" applyFill="1" applyBorder="1" applyAlignment="1" applyProtection="1">
      <alignment horizontal="left" vertical="center"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24" fillId="0" borderId="0" xfId="0" applyFont="1" applyFill="1" applyBorder="1" applyAlignment="1" applyProtection="1">
      <alignment horizontal="center"/>
      <protection hidden="1"/>
    </xf>
    <xf numFmtId="0" fontId="32" fillId="0" borderId="0" xfId="0" applyFont="1" applyAlignment="1" applyProtection="1">
      <alignment horizontal="left" vertical="center"/>
      <protection/>
    </xf>
    <xf numFmtId="176" fontId="0" fillId="0" borderId="0" xfId="0" applyNumberFormat="1" applyFont="1" applyAlignment="1" applyProtection="1">
      <alignment horizontal="left"/>
      <protection locked="0"/>
    </xf>
    <xf numFmtId="177" fontId="0" fillId="0" borderId="0" xfId="0" applyNumberFormat="1" applyFont="1" applyAlignment="1" applyProtection="1">
      <alignment horizontal="left"/>
      <protection locked="0"/>
    </xf>
    <xf numFmtId="17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14" xfId="0" applyFill="1" applyBorder="1" applyAlignment="1">
      <alignment horizontal="right"/>
    </xf>
    <xf numFmtId="174" fontId="4" fillId="0" borderId="0" xfId="0" applyNumberFormat="1" applyFont="1" applyFill="1" applyBorder="1" applyAlignment="1">
      <alignment horizontal="right"/>
    </xf>
    <xf numFmtId="0" fontId="4" fillId="0" borderId="12" xfId="0" applyFont="1" applyFill="1" applyBorder="1" applyAlignment="1">
      <alignment horizontal="right"/>
    </xf>
    <xf numFmtId="0" fontId="26" fillId="37" borderId="0" xfId="0" applyFont="1" applyFill="1" applyBorder="1" applyAlignment="1" applyProtection="1">
      <alignment vertical="center" wrapText="1"/>
      <protection/>
    </xf>
    <xf numFmtId="0" fontId="0" fillId="34" borderId="21" xfId="0" applyFont="1" applyFill="1" applyBorder="1" applyAlignment="1" applyProtection="1">
      <alignment vertical="center"/>
      <protection hidden="1"/>
    </xf>
    <xf numFmtId="0" fontId="0" fillId="34" borderId="22" xfId="0" applyFont="1" applyFill="1" applyBorder="1" applyAlignment="1" applyProtection="1">
      <alignment horizontal="center" vertical="center"/>
      <protection hidden="1"/>
    </xf>
    <xf numFmtId="0" fontId="0" fillId="34" borderId="22" xfId="0" applyFont="1" applyFill="1" applyBorder="1" applyAlignment="1" applyProtection="1">
      <alignment vertical="center"/>
      <protection hidden="1"/>
    </xf>
    <xf numFmtId="49" fontId="0" fillId="0" borderId="0" xfId="0" applyNumberFormat="1" applyBorder="1" applyAlignment="1">
      <alignment vertical="top"/>
    </xf>
    <xf numFmtId="178" fontId="0" fillId="36" borderId="16" xfId="0" applyNumberFormat="1" applyFont="1" applyFill="1" applyBorder="1" applyAlignment="1" applyProtection="1">
      <alignment horizontal="right"/>
      <protection hidden="1"/>
    </xf>
    <xf numFmtId="178" fontId="0" fillId="36" borderId="18" xfId="0" applyNumberFormat="1" applyFont="1" applyFill="1" applyBorder="1" applyAlignment="1" applyProtection="1">
      <alignment horizontal="right"/>
      <protection hidden="1"/>
    </xf>
    <xf numFmtId="178" fontId="0" fillId="38" borderId="18" xfId="0" applyNumberFormat="1" applyFont="1" applyFill="1" applyBorder="1" applyAlignment="1" applyProtection="1">
      <alignment horizontal="right"/>
      <protection hidden="1"/>
    </xf>
    <xf numFmtId="8" fontId="20" fillId="0" borderId="0" xfId="0" applyNumberFormat="1" applyFont="1" applyFill="1" applyAlignment="1">
      <alignment horizontal="center"/>
    </xf>
    <xf numFmtId="0" fontId="4" fillId="0" borderId="0" xfId="0" applyFont="1" applyAlignment="1">
      <alignment/>
    </xf>
    <xf numFmtId="174" fontId="10" fillId="34" borderId="0" xfId="0" applyNumberFormat="1" applyFont="1" applyFill="1" applyBorder="1" applyAlignment="1">
      <alignment horizontal="right"/>
    </xf>
    <xf numFmtId="174" fontId="4" fillId="0" borderId="0" xfId="0" applyNumberFormat="1" applyFont="1" applyBorder="1" applyAlignment="1" applyProtection="1">
      <alignment horizontal="left" vertical="center"/>
      <protection/>
    </xf>
    <xf numFmtId="178" fontId="0" fillId="36" borderId="23" xfId="0" applyNumberFormat="1" applyFont="1" applyFill="1" applyBorder="1" applyAlignment="1" applyProtection="1">
      <alignment horizontal="right"/>
      <protection hidden="1"/>
    </xf>
    <xf numFmtId="0" fontId="0" fillId="0" borderId="21" xfId="0" applyFont="1" applyFill="1" applyBorder="1" applyAlignment="1" applyProtection="1">
      <alignment horizontal="center"/>
      <protection locked="0"/>
    </xf>
    <xf numFmtId="0" fontId="11" fillId="0" borderId="0" xfId="0" applyFont="1" applyFill="1" applyAlignment="1" applyProtection="1">
      <alignment horizontal="center"/>
      <protection/>
    </xf>
    <xf numFmtId="0" fontId="11" fillId="0" borderId="0" xfId="0" applyFont="1" applyFill="1" applyBorder="1" applyAlignment="1" applyProtection="1">
      <alignment horizontal="center"/>
      <protection/>
    </xf>
    <xf numFmtId="0" fontId="6" fillId="0" borderId="0" xfId="0" applyFont="1" applyAlignment="1" applyProtection="1">
      <alignment horizontal="center" vertical="center" wrapText="1"/>
      <protection locked="0"/>
    </xf>
    <xf numFmtId="0" fontId="7" fillId="0" borderId="14" xfId="55"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justify"/>
      <protection locked="0"/>
    </xf>
    <xf numFmtId="0" fontId="0" fillId="0" borderId="0" xfId="0" applyFont="1" applyAlignment="1" applyProtection="1">
      <alignment horizontal="center"/>
      <protection locked="0"/>
    </xf>
    <xf numFmtId="0" fontId="0" fillId="0" borderId="0" xfId="0" applyFont="1" applyFill="1" applyBorder="1" applyAlignment="1" applyProtection="1">
      <alignment horizontal="center" vertical="center"/>
      <protection/>
    </xf>
    <xf numFmtId="0" fontId="0" fillId="0" borderId="0" xfId="0" applyFont="1" applyBorder="1" applyAlignment="1">
      <alignment horizontal="center" vertical="center"/>
    </xf>
    <xf numFmtId="0" fontId="7" fillId="34" borderId="14" xfId="55" applyFont="1" applyFill="1" applyBorder="1" applyAlignment="1" applyProtection="1">
      <alignment horizontal="center" vertical="center" wrapText="1"/>
      <protection/>
    </xf>
    <xf numFmtId="0" fontId="6" fillId="0" borderId="0" xfId="0" applyFont="1" applyAlignment="1" applyProtection="1">
      <alignment horizontal="center" wrapText="1"/>
      <protection locked="0"/>
    </xf>
    <xf numFmtId="14" fontId="24" fillId="0" borderId="10" xfId="0" applyNumberFormat="1" applyFont="1" applyBorder="1" applyAlignment="1" applyProtection="1">
      <alignment horizontal="center"/>
      <protection locked="0"/>
    </xf>
    <xf numFmtId="0" fontId="7" fillId="34" borderId="16" xfId="55"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protection hidden="1"/>
    </xf>
    <xf numFmtId="174" fontId="0" fillId="0" borderId="0" xfId="0" applyNumberFormat="1" applyFont="1" applyAlignment="1" applyProtection="1">
      <alignment horizontal="right"/>
      <protection/>
    </xf>
    <xf numFmtId="174" fontId="0" fillId="0" borderId="0" xfId="0" applyNumberFormat="1" applyFont="1" applyFill="1" applyBorder="1" applyAlignment="1" applyProtection="1">
      <alignment horizontal="right"/>
      <protection/>
    </xf>
    <xf numFmtId="0" fontId="0" fillId="0" borderId="0" xfId="0" applyFont="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lignment vertical="center"/>
    </xf>
    <xf numFmtId="174" fontId="0" fillId="0" borderId="0" xfId="0" applyNumberFormat="1" applyFont="1" applyBorder="1" applyAlignment="1">
      <alignment horizontal="right" vertical="center"/>
    </xf>
    <xf numFmtId="0" fontId="0" fillId="0" borderId="0" xfId="0" applyFont="1" applyBorder="1" applyAlignment="1" applyProtection="1">
      <alignment horizontal="right" vertical="center"/>
      <protection hidden="1"/>
    </xf>
    <xf numFmtId="14" fontId="0" fillId="0" borderId="0" xfId="0" applyNumberFormat="1" applyFont="1" applyBorder="1" applyAlignment="1" applyProtection="1">
      <alignment horizontal="center" vertical="center"/>
      <protection hidden="1"/>
    </xf>
    <xf numFmtId="0" fontId="10" fillId="34" borderId="0" xfId="0" applyFont="1" applyFill="1" applyBorder="1" applyAlignment="1" quotePrefix="1">
      <alignment horizontal="right"/>
    </xf>
    <xf numFmtId="0" fontId="10" fillId="34" borderId="12" xfId="0" applyFont="1" applyFill="1" applyBorder="1" applyAlignment="1">
      <alignment horizontal="right"/>
    </xf>
    <xf numFmtId="179" fontId="9" fillId="34" borderId="10" xfId="55" applyNumberFormat="1" applyFont="1" applyFill="1" applyBorder="1" applyAlignment="1" applyProtection="1">
      <alignment horizontal="right" vertical="center"/>
      <protection/>
    </xf>
    <xf numFmtId="14" fontId="0" fillId="0" borderId="24" xfId="0" applyNumberFormat="1" applyFont="1" applyFill="1" applyBorder="1" applyAlignment="1" applyProtection="1">
      <alignment horizontal="center"/>
      <protection hidden="1"/>
    </xf>
    <xf numFmtId="181" fontId="0" fillId="0" borderId="0" xfId="0" applyNumberFormat="1" applyFont="1" applyFill="1" applyBorder="1" applyAlignment="1" applyProtection="1">
      <alignment horizontal="center"/>
      <protection hidden="1"/>
    </xf>
    <xf numFmtId="181" fontId="0" fillId="0" borderId="0" xfId="0" applyNumberFormat="1" applyFont="1" applyFill="1" applyBorder="1" applyAlignment="1" applyProtection="1">
      <alignment horizontal="center"/>
      <protection hidden="1"/>
    </xf>
    <xf numFmtId="181" fontId="0" fillId="0" borderId="14" xfId="0" applyNumberFormat="1" applyFont="1" applyFill="1" applyBorder="1" applyAlignment="1" applyProtection="1">
      <alignment horizontal="center"/>
      <protection hidden="1"/>
    </xf>
    <xf numFmtId="181" fontId="0" fillId="0" borderId="14" xfId="0" applyNumberFormat="1" applyFont="1" applyFill="1" applyBorder="1" applyAlignment="1" applyProtection="1">
      <alignment horizontal="center"/>
      <protection hidden="1"/>
    </xf>
    <xf numFmtId="181" fontId="0" fillId="0" borderId="22" xfId="0" applyNumberFormat="1" applyFont="1" applyFill="1" applyBorder="1" applyAlignment="1" applyProtection="1">
      <alignment horizontal="center"/>
      <protection hidden="1"/>
    </xf>
    <xf numFmtId="181" fontId="0" fillId="0" borderId="22" xfId="0" applyNumberFormat="1" applyFont="1" applyFill="1" applyBorder="1" applyAlignment="1" applyProtection="1">
      <alignment horizontal="center"/>
      <protection hidden="1"/>
    </xf>
    <xf numFmtId="0" fontId="5" fillId="0" borderId="10" xfId="55" applyFont="1" applyFill="1" applyBorder="1" applyAlignment="1" applyProtection="1">
      <alignment horizontal="center" vertical="center" wrapText="1"/>
      <protection locked="0"/>
    </xf>
    <xf numFmtId="0" fontId="25" fillId="0" borderId="10" xfId="55" applyFont="1" applyFill="1" applyBorder="1" applyAlignment="1" applyProtection="1">
      <alignment horizontal="center" vertical="center" wrapText="1"/>
      <protection hidden="1"/>
    </xf>
    <xf numFmtId="14" fontId="5" fillId="0" borderId="10" xfId="55" applyNumberFormat="1" applyFont="1" applyFill="1" applyBorder="1" applyAlignment="1" applyProtection="1">
      <alignment horizontal="center" vertical="center" wrapText="1"/>
      <protection hidden="1"/>
    </xf>
    <xf numFmtId="0" fontId="0" fillId="0" borderId="17" xfId="0" applyFont="1" applyFill="1" applyBorder="1" applyAlignment="1" applyProtection="1">
      <alignment horizontal="center"/>
      <protection locked="0"/>
    </xf>
    <xf numFmtId="14" fontId="0" fillId="0" borderId="18" xfId="0" applyNumberFormat="1" applyFont="1" applyFill="1" applyBorder="1" applyAlignment="1" applyProtection="1">
      <alignment horizontal="center"/>
      <protection hidden="1"/>
    </xf>
    <xf numFmtId="0" fontId="0" fillId="0" borderId="17" xfId="0" applyFont="1" applyFill="1" applyBorder="1" applyAlignment="1" applyProtection="1">
      <alignment horizontal="center"/>
      <protection hidden="1"/>
    </xf>
    <xf numFmtId="0" fontId="0" fillId="0" borderId="17" xfId="0" applyFont="1" applyFill="1" applyBorder="1" applyAlignment="1" applyProtection="1">
      <alignment horizontal="center"/>
      <protection locked="0"/>
    </xf>
    <xf numFmtId="14" fontId="0" fillId="0" borderId="18" xfId="0" applyNumberFormat="1" applyFont="1" applyFill="1" applyBorder="1" applyAlignment="1" applyProtection="1">
      <alignment horizontal="center"/>
      <protection hidden="1"/>
    </xf>
    <xf numFmtId="0" fontId="0" fillId="0" borderId="22" xfId="0" applyFont="1" applyFill="1" applyBorder="1" applyAlignment="1" applyProtection="1">
      <alignment horizontal="center" vertical="center"/>
      <protection hidden="1"/>
    </xf>
    <xf numFmtId="0" fontId="24" fillId="0" borderId="15" xfId="0" applyFont="1" applyFill="1" applyBorder="1" applyAlignment="1" applyProtection="1">
      <alignment horizontal="center"/>
      <protection locked="0"/>
    </xf>
    <xf numFmtId="0" fontId="24" fillId="0" borderId="14" xfId="0" applyFont="1" applyFill="1" applyBorder="1" applyAlignment="1" applyProtection="1">
      <alignment horizontal="center"/>
      <protection hidden="1"/>
    </xf>
    <xf numFmtId="0" fontId="0" fillId="0" borderId="14" xfId="0" applyFont="1" applyFill="1" applyBorder="1" applyAlignment="1" applyProtection="1">
      <alignment horizontal="center" vertical="center"/>
      <protection hidden="1"/>
    </xf>
    <xf numFmtId="14" fontId="0" fillId="0" borderId="16" xfId="0" applyNumberFormat="1" applyFont="1" applyFill="1" applyBorder="1" applyAlignment="1" applyProtection="1">
      <alignment horizontal="center"/>
      <protection hidden="1"/>
    </xf>
    <xf numFmtId="0" fontId="0" fillId="0" borderId="17" xfId="0" applyFill="1" applyBorder="1" applyAlignment="1" applyProtection="1">
      <alignment horizontal="center"/>
      <protection locked="0"/>
    </xf>
    <xf numFmtId="0" fontId="24" fillId="0" borderId="17"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19"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3" xfId="0" applyFont="1" applyFill="1" applyBorder="1" applyAlignment="1" applyProtection="1">
      <alignment horizontal="left" vertical="center"/>
      <protection locked="0"/>
    </xf>
    <xf numFmtId="174" fontId="7" fillId="0" borderId="13" xfId="55" applyNumberFormat="1" applyFont="1" applyFill="1" applyBorder="1" applyAlignment="1" applyProtection="1">
      <alignment horizontal="center" vertical="center" wrapText="1"/>
      <protection/>
    </xf>
    <xf numFmtId="172" fontId="0" fillId="36" borderId="16" xfId="0" applyNumberFormat="1" applyFont="1" applyFill="1" applyBorder="1" applyAlignment="1" applyProtection="1">
      <alignment horizontal="center"/>
      <protection hidden="1"/>
    </xf>
    <xf numFmtId="172" fontId="0" fillId="36" borderId="18" xfId="0" applyNumberFormat="1" applyFont="1" applyFill="1" applyBorder="1" applyAlignment="1" applyProtection="1">
      <alignment horizontal="center"/>
      <protection hidden="1"/>
    </xf>
    <xf numFmtId="172" fontId="0" fillId="38" borderId="18" xfId="0" applyNumberFormat="1" applyFont="1" applyFill="1" applyBorder="1" applyAlignment="1" applyProtection="1">
      <alignment horizontal="center"/>
      <protection hidden="1"/>
    </xf>
    <xf numFmtId="172" fontId="0" fillId="36" borderId="18" xfId="0" applyNumberFormat="1" applyFont="1" applyFill="1" applyBorder="1" applyAlignment="1" applyProtection="1">
      <alignment horizontal="center"/>
      <protection hidden="1"/>
    </xf>
    <xf numFmtId="172" fontId="0" fillId="36" borderId="24" xfId="0" applyNumberFormat="1" applyFont="1" applyFill="1" applyBorder="1" applyAlignment="1" applyProtection="1">
      <alignment horizontal="center"/>
      <protection hidden="1"/>
    </xf>
    <xf numFmtId="174" fontId="7" fillId="0" borderId="10" xfId="55" applyNumberFormat="1" applyFont="1" applyFill="1" applyBorder="1" applyAlignment="1" applyProtection="1">
      <alignment horizontal="center" vertical="center" wrapText="1"/>
      <protection/>
    </xf>
    <xf numFmtId="172" fontId="0" fillId="36" borderId="26" xfId="0" applyNumberFormat="1" applyFont="1" applyFill="1" applyBorder="1" applyAlignment="1" applyProtection="1">
      <alignment horizontal="center"/>
      <protection hidden="1"/>
    </xf>
    <xf numFmtId="172" fontId="0" fillId="36" borderId="27" xfId="0" applyNumberFormat="1" applyFont="1" applyFill="1" applyBorder="1" applyAlignment="1" applyProtection="1">
      <alignment horizontal="center"/>
      <protection hidden="1"/>
    </xf>
    <xf numFmtId="172" fontId="0" fillId="38" borderId="27" xfId="0" applyNumberFormat="1" applyFont="1" applyFill="1" applyBorder="1" applyAlignment="1" applyProtection="1">
      <alignment horizontal="center"/>
      <protection hidden="1"/>
    </xf>
    <xf numFmtId="172" fontId="0" fillId="38" borderId="23" xfId="0" applyNumberFormat="1" applyFont="1" applyFill="1" applyBorder="1" applyAlignment="1" applyProtection="1">
      <alignment horizontal="center"/>
      <protection hidden="1"/>
    </xf>
    <xf numFmtId="14" fontId="0" fillId="0" borderId="16" xfId="0" applyNumberFormat="1" applyFill="1" applyBorder="1" applyAlignment="1" applyProtection="1">
      <alignment horizontal="center"/>
      <protection hidden="1"/>
    </xf>
    <xf numFmtId="14" fontId="0" fillId="0" borderId="18" xfId="0" applyNumberFormat="1" applyFill="1" applyBorder="1" applyAlignment="1" applyProtection="1">
      <alignment horizontal="center"/>
      <protection hidden="1"/>
    </xf>
    <xf numFmtId="14" fontId="0" fillId="0" borderId="18"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locked="0"/>
    </xf>
    <xf numFmtId="0" fontId="0" fillId="0" borderId="22" xfId="0" applyFont="1" applyFill="1" applyBorder="1" applyAlignment="1" applyProtection="1">
      <alignment horizontal="center" vertical="center"/>
      <protection hidden="1"/>
    </xf>
    <xf numFmtId="0" fontId="8" fillId="0" borderId="0" xfId="0" applyFont="1" applyAlignment="1">
      <alignment/>
    </xf>
    <xf numFmtId="0" fontId="0" fillId="34" borderId="19" xfId="0" applyFont="1" applyFill="1" applyBorder="1" applyAlignment="1" applyProtection="1">
      <alignment horizontal="center" vertical="center"/>
      <protection hidden="1"/>
    </xf>
    <xf numFmtId="170" fontId="10" fillId="34" borderId="0" xfId="51" applyFont="1" applyFill="1" applyBorder="1" applyAlignment="1">
      <alignment horizontal="right"/>
    </xf>
    <xf numFmtId="0" fontId="84" fillId="34" borderId="0" xfId="0" applyFont="1" applyFill="1" applyAlignment="1">
      <alignment/>
    </xf>
    <xf numFmtId="49" fontId="0" fillId="0" borderId="27" xfId="0" applyNumberFormat="1" applyBorder="1" applyAlignment="1">
      <alignment vertical="top"/>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Border="1" applyAlignment="1">
      <alignment horizontal="left" vertical="top"/>
    </xf>
    <xf numFmtId="49" fontId="0" fillId="0" borderId="0" xfId="0" applyNumberFormat="1" applyFont="1" applyBorder="1" applyAlignment="1">
      <alignment vertical="top"/>
    </xf>
    <xf numFmtId="0" fontId="0" fillId="0" borderId="0" xfId="0" applyFont="1" applyFill="1" applyBorder="1" applyAlignment="1" applyProtection="1">
      <alignment horizontal="left"/>
      <protection hidden="1"/>
    </xf>
    <xf numFmtId="0" fontId="0" fillId="0" borderId="10" xfId="0" applyBorder="1" applyAlignment="1" applyProtection="1">
      <alignment/>
      <protection locked="0"/>
    </xf>
    <xf numFmtId="14" fontId="0" fillId="0" borderId="10" xfId="0" applyNumberFormat="1" applyBorder="1" applyAlignment="1" applyProtection="1">
      <alignment/>
      <protection locked="0"/>
    </xf>
    <xf numFmtId="0" fontId="0" fillId="0" borderId="14"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49" fontId="0" fillId="0" borderId="18" xfId="0" applyNumberFormat="1" applyBorder="1" applyAlignment="1">
      <alignment vertical="top"/>
    </xf>
    <xf numFmtId="0" fontId="0" fillId="0" borderId="0" xfId="0" applyBorder="1" applyAlignment="1">
      <alignment horizontal="center" vertical="top"/>
    </xf>
    <xf numFmtId="0" fontId="0" fillId="0" borderId="18" xfId="0" applyFont="1" applyBorder="1" applyAlignment="1" applyProtection="1">
      <alignment vertical="center"/>
      <protection hidden="1"/>
    </xf>
    <xf numFmtId="49" fontId="0" fillId="0" borderId="18" xfId="0" applyNumberFormat="1" applyFont="1" applyBorder="1" applyAlignment="1">
      <alignment vertical="top"/>
    </xf>
    <xf numFmtId="0" fontId="0" fillId="0" borderId="0" xfId="0" applyFont="1" applyBorder="1" applyAlignment="1">
      <alignment horizontal="center" vertical="center"/>
    </xf>
    <xf numFmtId="0" fontId="0" fillId="0" borderId="18" xfId="0" applyFont="1" applyBorder="1" applyAlignment="1">
      <alignment vertical="center"/>
    </xf>
    <xf numFmtId="0" fontId="0" fillId="0" borderId="0" xfId="0" applyFont="1" applyFill="1" applyBorder="1" applyAlignment="1">
      <alignment horizontal="left"/>
    </xf>
    <xf numFmtId="0" fontId="0" fillId="0" borderId="0" xfId="0" applyNumberFormat="1" applyFont="1" applyFill="1" applyBorder="1" applyAlignment="1">
      <alignment horizontal="center" vertical="justify"/>
    </xf>
    <xf numFmtId="0" fontId="0" fillId="0" borderId="18" xfId="0" applyFont="1" applyFill="1" applyBorder="1" applyAlignment="1" applyProtection="1">
      <alignment horizontal="left"/>
      <protection hidden="1"/>
    </xf>
    <xf numFmtId="0" fontId="0" fillId="0" borderId="27" xfId="0" applyFont="1" applyBorder="1" applyAlignment="1" applyProtection="1">
      <alignment vertical="center"/>
      <protection hidden="1"/>
    </xf>
    <xf numFmtId="0" fontId="0" fillId="39" borderId="0" xfId="0" applyFont="1" applyFill="1" applyAlignment="1">
      <alignment/>
    </xf>
    <xf numFmtId="0" fontId="0" fillId="39" borderId="0" xfId="0" applyFill="1" applyAlignment="1">
      <alignment/>
    </xf>
    <xf numFmtId="0" fontId="0" fillId="0" borderId="15"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10" xfId="0" applyFont="1" applyBorder="1" applyAlignment="1" applyProtection="1">
      <alignment horizontal="left" vertical="center"/>
      <protection locked="0"/>
    </xf>
    <xf numFmtId="0" fontId="85" fillId="0" borderId="10" xfId="0" applyFont="1" applyBorder="1" applyAlignment="1" applyProtection="1">
      <alignment horizontal="left"/>
      <protection locked="0"/>
    </xf>
    <xf numFmtId="0" fontId="86" fillId="0" borderId="10" xfId="0" applyFont="1" applyBorder="1" applyAlignment="1" applyProtection="1">
      <alignment horizontal="left"/>
      <protection locked="0"/>
    </xf>
    <xf numFmtId="0" fontId="0" fillId="0" borderId="10" xfId="0" applyBorder="1" applyAlignment="1" applyProtection="1">
      <alignment horizontal="left"/>
      <protection locked="0"/>
    </xf>
    <xf numFmtId="49" fontId="33" fillId="0" borderId="10" xfId="54" applyNumberFormat="1" applyFont="1" applyFill="1" applyBorder="1" applyAlignment="1" applyProtection="1">
      <alignment horizontal="left" vertical="center" wrapText="1"/>
      <protection locked="0"/>
    </xf>
    <xf numFmtId="0" fontId="0" fillId="0" borderId="10" xfId="0" applyFont="1" applyBorder="1" applyAlignment="1" applyProtection="1">
      <alignment horizontal="left"/>
      <protection locked="0"/>
    </xf>
    <xf numFmtId="0" fontId="87" fillId="0" borderId="10" xfId="0" applyFont="1" applyBorder="1" applyAlignment="1" applyProtection="1">
      <alignment/>
      <protection locked="0"/>
    </xf>
    <xf numFmtId="0" fontId="0" fillId="36" borderId="17" xfId="0" applyFont="1" applyFill="1" applyBorder="1" applyAlignment="1" applyProtection="1">
      <alignment horizontal="center"/>
      <protection locked="0"/>
    </xf>
    <xf numFmtId="0" fontId="0" fillId="0" borderId="0" xfId="0" applyFont="1" applyBorder="1" applyAlignment="1" applyProtection="1">
      <alignment horizontal="left" vertical="center"/>
      <protection hidden="1"/>
    </xf>
    <xf numFmtId="14" fontId="0" fillId="34" borderId="10" xfId="56" applyNumberFormat="1" applyFont="1" applyFill="1" applyBorder="1" applyAlignment="1" applyProtection="1">
      <alignment horizontal="center" vertical="center"/>
      <protection hidden="1"/>
    </xf>
    <xf numFmtId="0" fontId="0" fillId="40" borderId="26" xfId="0" applyNumberFormat="1" applyFont="1" applyFill="1" applyBorder="1" applyAlignment="1" applyProtection="1">
      <alignment horizontal="center" vertical="center"/>
      <protection locked="0"/>
    </xf>
    <xf numFmtId="0" fontId="0" fillId="40" borderId="23" xfId="0" applyNumberFormat="1" applyFont="1" applyFill="1" applyBorder="1" applyAlignment="1" applyProtection="1">
      <alignment horizontal="center" vertical="center"/>
      <protection locked="0"/>
    </xf>
    <xf numFmtId="0" fontId="0" fillId="0" borderId="0" xfId="0" applyFont="1" applyAlignment="1">
      <alignment vertical="center"/>
    </xf>
    <xf numFmtId="0" fontId="0" fillId="0" borderId="10" xfId="0" applyFont="1" applyBorder="1" applyAlignment="1" applyProtection="1">
      <alignment/>
      <protection locked="0"/>
    </xf>
    <xf numFmtId="0" fontId="34" fillId="0" borderId="0" xfId="0" applyFont="1" applyAlignment="1">
      <alignment/>
    </xf>
    <xf numFmtId="0" fontId="35" fillId="0" borderId="0" xfId="0" applyFont="1" applyAlignment="1">
      <alignment/>
    </xf>
    <xf numFmtId="188" fontId="88" fillId="0" borderId="10" xfId="45"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23" fillId="0" borderId="10" xfId="56"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89" fillId="0" borderId="10" xfId="0" applyFont="1" applyFill="1" applyBorder="1" applyAlignment="1" applyProtection="1">
      <alignment horizontal="center" vertical="center"/>
      <protection locked="0"/>
    </xf>
    <xf numFmtId="0" fontId="84" fillId="0" borderId="0" xfId="0" applyFont="1" applyAlignment="1">
      <alignment/>
    </xf>
    <xf numFmtId="0" fontId="90" fillId="34" borderId="0" xfId="0" applyFont="1" applyFill="1" applyAlignment="1">
      <alignment vertical="center"/>
    </xf>
    <xf numFmtId="0" fontId="91" fillId="39" borderId="0" xfId="0" applyFont="1" applyFill="1" applyAlignment="1">
      <alignment horizontal="right" vertical="center"/>
    </xf>
    <xf numFmtId="0" fontId="91" fillId="39" borderId="0" xfId="0" applyFont="1" applyFill="1" applyAlignment="1">
      <alignment/>
    </xf>
    <xf numFmtId="0" fontId="91" fillId="0" borderId="0" xfId="0" applyFont="1" applyAlignment="1">
      <alignment/>
    </xf>
    <xf numFmtId="0" fontId="92" fillId="0" borderId="0" xfId="0" applyFont="1" applyAlignment="1">
      <alignment vertical="center"/>
    </xf>
    <xf numFmtId="0" fontId="93" fillId="34" borderId="0" xfId="0" applyFont="1" applyFill="1" applyAlignment="1">
      <alignment/>
    </xf>
    <xf numFmtId="0" fontId="93" fillId="0" borderId="0" xfId="0" applyFont="1" applyFill="1" applyAlignment="1" applyProtection="1">
      <alignment horizontal="left" vertical="center"/>
      <protection/>
    </xf>
    <xf numFmtId="0" fontId="26" fillId="41" borderId="10" xfId="55" applyFont="1" applyFill="1" applyBorder="1" applyAlignment="1" applyProtection="1">
      <alignment horizontal="center" vertical="center" wrapText="1"/>
      <protection hidden="1"/>
    </xf>
    <xf numFmtId="0" fontId="26" fillId="41" borderId="10" xfId="55" applyFont="1" applyFill="1" applyBorder="1" applyAlignment="1" applyProtection="1">
      <alignment horizontal="left" vertical="center" wrapText="1"/>
      <protection/>
    </xf>
    <xf numFmtId="0" fontId="26" fillId="41" borderId="28" xfId="55" applyFont="1" applyFill="1" applyBorder="1" applyAlignment="1" applyProtection="1">
      <alignment horizontal="left" vertical="center" wrapText="1"/>
      <protection/>
    </xf>
    <xf numFmtId="0" fontId="26" fillId="41" borderId="13" xfId="55" applyFont="1" applyFill="1" applyBorder="1" applyAlignment="1" applyProtection="1">
      <alignment horizontal="center" vertical="center" wrapText="1"/>
      <protection/>
    </xf>
    <xf numFmtId="0" fontId="26" fillId="41" borderId="10" xfId="55" applyFont="1" applyFill="1" applyBorder="1" applyAlignment="1" applyProtection="1">
      <alignment horizontal="center" vertical="center" wrapText="1"/>
      <protection locked="0"/>
    </xf>
    <xf numFmtId="0" fontId="26" fillId="41" borderId="10" xfId="55" applyFont="1" applyFill="1" applyBorder="1" applyAlignment="1" applyProtection="1">
      <alignment horizontal="right" vertical="center" wrapText="1"/>
      <protection/>
    </xf>
    <xf numFmtId="14" fontId="26" fillId="41" borderId="10" xfId="55" applyNumberFormat="1" applyFont="1" applyFill="1" applyBorder="1" applyAlignment="1" applyProtection="1">
      <alignment horizontal="center" vertical="center" wrapText="1"/>
      <protection locked="0"/>
    </xf>
    <xf numFmtId="0" fontId="26" fillId="41" borderId="10" xfId="55" applyFont="1" applyFill="1" applyBorder="1" applyAlignment="1" applyProtection="1">
      <alignment horizontal="center" vertical="center" wrapText="1"/>
      <protection/>
    </xf>
    <xf numFmtId="0" fontId="26" fillId="41" borderId="19" xfId="55" applyFont="1" applyFill="1" applyBorder="1" applyAlignment="1" applyProtection="1">
      <alignment horizontal="center" vertical="center" wrapText="1"/>
      <protection/>
    </xf>
    <xf numFmtId="0" fontId="26" fillId="41" borderId="10" xfId="55" applyFont="1" applyFill="1" applyBorder="1" applyAlignment="1" applyProtection="1">
      <alignment horizontal="left" vertical="center" wrapText="1"/>
      <protection hidden="1"/>
    </xf>
    <xf numFmtId="14" fontId="26" fillId="41" borderId="10" xfId="55" applyNumberFormat="1" applyFont="1" applyFill="1" applyBorder="1" applyAlignment="1" applyProtection="1">
      <alignment horizontal="center" vertical="center" wrapText="1"/>
      <protection hidden="1"/>
    </xf>
    <xf numFmtId="174" fontId="26" fillId="41" borderId="10" xfId="55" applyNumberFormat="1" applyFont="1" applyFill="1" applyBorder="1" applyAlignment="1" applyProtection="1">
      <alignment horizontal="right" vertical="center" wrapText="1"/>
      <protection/>
    </xf>
    <xf numFmtId="0" fontId="26" fillId="41" borderId="10" xfId="55" applyFont="1" applyFill="1" applyBorder="1" applyAlignment="1" applyProtection="1">
      <alignment horizontal="center" vertical="center" wrapText="1"/>
      <protection hidden="1"/>
    </xf>
    <xf numFmtId="0" fontId="26" fillId="41" borderId="10" xfId="55" applyFont="1" applyFill="1" applyBorder="1" applyAlignment="1" applyProtection="1">
      <alignment horizontal="left" vertical="center" wrapText="1"/>
      <protection/>
    </xf>
    <xf numFmtId="0" fontId="26" fillId="41" borderId="28" xfId="55" applyFont="1" applyFill="1" applyBorder="1" applyAlignment="1" applyProtection="1">
      <alignment horizontal="left" vertical="center" wrapText="1"/>
      <protection/>
    </xf>
    <xf numFmtId="0" fontId="26" fillId="41" borderId="13" xfId="55" applyFont="1" applyFill="1" applyBorder="1" applyAlignment="1" applyProtection="1">
      <alignment horizontal="center" vertical="center" wrapText="1"/>
      <protection/>
    </xf>
    <xf numFmtId="0" fontId="26" fillId="41" borderId="10" xfId="55" applyFont="1" applyFill="1" applyBorder="1" applyAlignment="1" applyProtection="1">
      <alignment horizontal="center" vertical="center" wrapText="1"/>
      <protection/>
    </xf>
    <xf numFmtId="0" fontId="26" fillId="41" borderId="10" xfId="0" applyFont="1" applyFill="1" applyBorder="1" applyAlignment="1" applyProtection="1">
      <alignment horizontal="center" vertical="center" wrapText="1"/>
      <protection hidden="1"/>
    </xf>
    <xf numFmtId="0" fontId="26" fillId="41" borderId="10" xfId="55" applyFont="1" applyFill="1" applyBorder="1" applyAlignment="1" applyProtection="1">
      <alignment horizontal="right" vertical="center" wrapText="1"/>
      <protection/>
    </xf>
    <xf numFmtId="0" fontId="26" fillId="41" borderId="10" xfId="55" applyFont="1" applyFill="1" applyBorder="1" applyAlignment="1" applyProtection="1">
      <alignment horizontal="center" vertical="center" wrapText="1"/>
      <protection locked="0"/>
    </xf>
    <xf numFmtId="14" fontId="26" fillId="41" borderId="10" xfId="55" applyNumberFormat="1" applyFont="1" applyFill="1" applyBorder="1" applyAlignment="1" applyProtection="1">
      <alignment horizontal="center" vertical="center" wrapText="1"/>
      <protection locked="0"/>
    </xf>
    <xf numFmtId="0" fontId="26" fillId="41" borderId="28" xfId="55" applyFont="1" applyFill="1" applyBorder="1" applyAlignment="1" applyProtection="1">
      <alignment horizontal="center" vertical="center" wrapText="1"/>
      <protection/>
    </xf>
    <xf numFmtId="172" fontId="10" fillId="41" borderId="29" xfId="0" applyNumberFormat="1" applyFont="1" applyFill="1" applyBorder="1" applyAlignment="1" applyProtection="1">
      <alignment horizontal="right" vertical="center"/>
      <protection/>
    </xf>
    <xf numFmtId="0" fontId="26" fillId="41" borderId="10" xfId="55" applyFont="1" applyFill="1" applyBorder="1" applyAlignment="1" applyProtection="1">
      <alignment horizontal="left" vertical="center" wrapText="1"/>
      <protection hidden="1"/>
    </xf>
    <xf numFmtId="14" fontId="26" fillId="41" borderId="10" xfId="55" applyNumberFormat="1" applyFont="1" applyFill="1" applyBorder="1" applyAlignment="1" applyProtection="1">
      <alignment horizontal="center" vertical="center" wrapText="1"/>
      <protection hidden="1"/>
    </xf>
    <xf numFmtId="14" fontId="26" fillId="41" borderId="10" xfId="55" applyNumberFormat="1" applyFont="1" applyFill="1" applyBorder="1" applyAlignment="1" applyProtection="1">
      <alignment horizontal="right" vertical="center" wrapText="1"/>
      <protection hidden="1"/>
    </xf>
    <xf numFmtId="170" fontId="9" fillId="41" borderId="10" xfId="51" applyFont="1" applyFill="1" applyBorder="1" applyAlignment="1" applyProtection="1">
      <alignment horizontal="right" vertical="center"/>
      <protection/>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42" borderId="0" xfId="0" applyFont="1" applyFill="1" applyBorder="1" applyAlignment="1" applyProtection="1">
      <alignment horizontal="center" vertical="center"/>
      <protection hidden="1"/>
    </xf>
    <xf numFmtId="0" fontId="0" fillId="42" borderId="0" xfId="0" applyFont="1" applyFill="1" applyBorder="1" applyAlignment="1" applyProtection="1">
      <alignment vertical="center"/>
      <protection hidden="1"/>
    </xf>
    <xf numFmtId="49" fontId="0" fillId="42" borderId="18" xfId="0" applyNumberFormat="1" applyFont="1" applyFill="1" applyBorder="1" applyAlignment="1">
      <alignment vertical="top"/>
    </xf>
    <xf numFmtId="49" fontId="0" fillId="42" borderId="18" xfId="0" applyNumberFormat="1" applyFill="1" applyBorder="1" applyAlignment="1">
      <alignment vertical="top"/>
    </xf>
    <xf numFmtId="49" fontId="0" fillId="42" borderId="0" xfId="0" applyNumberFormat="1" applyFill="1" applyBorder="1" applyAlignment="1">
      <alignment vertical="top"/>
    </xf>
    <xf numFmtId="0" fontId="0" fillId="0" borderId="17" xfId="0" applyFont="1" applyBorder="1" applyAlignment="1" applyProtection="1">
      <alignment horizontal="center" vertical="center"/>
      <protection hidden="1"/>
    </xf>
    <xf numFmtId="0" fontId="0" fillId="42" borderId="17" xfId="0" applyFont="1" applyFill="1" applyBorder="1" applyAlignment="1">
      <alignment horizontal="center" vertical="center"/>
    </xf>
    <xf numFmtId="0" fontId="0" fillId="42" borderId="17" xfId="0" applyFont="1" applyFill="1" applyBorder="1" applyAlignment="1" applyProtection="1">
      <alignment horizontal="center" vertical="center"/>
      <protection hidden="1"/>
    </xf>
    <xf numFmtId="0" fontId="0" fillId="42" borderId="0" xfId="0" applyFont="1" applyFill="1" applyBorder="1" applyAlignment="1">
      <alignment vertical="top"/>
    </xf>
    <xf numFmtId="49" fontId="0" fillId="42" borderId="0" xfId="0" applyNumberFormat="1" applyFill="1" applyBorder="1" applyAlignment="1">
      <alignment horizontal="left" vertical="top"/>
    </xf>
    <xf numFmtId="0" fontId="0" fillId="0" borderId="17" xfId="0" applyFont="1" applyBorder="1" applyAlignment="1" applyProtection="1">
      <alignment vertical="center"/>
      <protection hidden="1"/>
    </xf>
    <xf numFmtId="0" fontId="0" fillId="0" borderId="22" xfId="0" applyFont="1" applyFill="1" applyBorder="1" applyAlignment="1" applyProtection="1">
      <alignment horizontal="center"/>
      <protection locked="0"/>
    </xf>
    <xf numFmtId="0" fontId="93" fillId="0" borderId="0" xfId="0" applyFont="1" applyAlignment="1" applyProtection="1">
      <alignment horizontal="left" vertical="center"/>
      <protection locked="0"/>
    </xf>
    <xf numFmtId="0" fontId="29" fillId="41" borderId="30" xfId="0" applyFont="1" applyFill="1" applyBorder="1" applyAlignment="1">
      <alignment vertical="justify"/>
    </xf>
    <xf numFmtId="0" fontId="30" fillId="41" borderId="31" xfId="0" applyFont="1" applyFill="1" applyBorder="1" applyAlignment="1">
      <alignment horizontal="right" vertical="justify"/>
    </xf>
    <xf numFmtId="0" fontId="30" fillId="41" borderId="32" xfId="0" applyFont="1" applyFill="1" applyBorder="1" applyAlignment="1">
      <alignment horizontal="right" vertical="justify"/>
    </xf>
    <xf numFmtId="0" fontId="8" fillId="0" borderId="0" xfId="0" applyFont="1" applyAlignment="1">
      <alignment horizontal="justify" vertical="center"/>
    </xf>
    <xf numFmtId="0" fontId="8" fillId="0" borderId="0" xfId="0" applyFont="1" applyAlignment="1">
      <alignment horizontal="justify" vertical="center"/>
    </xf>
    <xf numFmtId="0" fontId="16" fillId="0" borderId="0" xfId="0" applyFont="1" applyAlignment="1">
      <alignment horizontal="justify" vertical="center"/>
    </xf>
    <xf numFmtId="0" fontId="93" fillId="0" borderId="0" xfId="0" applyFont="1" applyAlignment="1">
      <alignment horizontal="left" vertical="center"/>
    </xf>
    <xf numFmtId="0" fontId="8" fillId="0" borderId="0" xfId="0" applyFont="1" applyAlignment="1">
      <alignment horizontal="justify" vertical="justify"/>
    </xf>
    <xf numFmtId="0" fontId="8" fillId="0" borderId="0" xfId="0" applyFont="1" applyAlignment="1">
      <alignment horizontal="justify" vertical="center" wrapText="1"/>
    </xf>
    <xf numFmtId="6" fontId="20" fillId="0" borderId="0" xfId="0" applyNumberFormat="1" applyFont="1" applyFill="1" applyAlignment="1">
      <alignment horizontal="center"/>
    </xf>
    <xf numFmtId="0" fontId="0" fillId="0" borderId="0" xfId="0" applyFont="1" applyAlignment="1">
      <alignment horizontal="left" vertical="center"/>
    </xf>
    <xf numFmtId="0" fontId="0" fillId="0" borderId="0" xfId="0" applyAlignment="1">
      <alignment horizontal="left" vertical="center"/>
    </xf>
    <xf numFmtId="0" fontId="16" fillId="0" borderId="0" xfId="0" applyFont="1" applyFill="1" applyAlignment="1">
      <alignment horizontal="justify"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Hoja1" xfId="55"/>
    <cellStyle name="Normal_Licencias 04-05"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2">
    <dxf>
      <font>
        <color indexed="12"/>
      </font>
    </dxf>
    <dxf>
      <font>
        <color rgb="FF0000D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1066800</xdr:colOff>
      <xdr:row>0</xdr:row>
      <xdr:rowOff>95250</xdr:rowOff>
    </xdr:from>
    <xdr:to>
      <xdr:col>6</xdr:col>
      <xdr:colOff>285750</xdr:colOff>
      <xdr:row>4</xdr:row>
      <xdr:rowOff>85725</xdr:rowOff>
    </xdr:to>
    <xdr:pic>
      <xdr:nvPicPr>
        <xdr:cNvPr id="1" name="Picture 2" descr="logo FEDO GIF small"/>
        <xdr:cNvPicPr preferRelativeResize="1">
          <a:picLocks noChangeAspect="1"/>
        </xdr:cNvPicPr>
      </xdr:nvPicPr>
      <xdr:blipFill>
        <a:blip r:embed="rId1"/>
        <a:stretch>
          <a:fillRect/>
        </a:stretch>
      </xdr:blipFill>
      <xdr:spPr>
        <a:xfrm>
          <a:off x="4800600" y="95250"/>
          <a:ext cx="1543050" cy="752475"/>
        </a:xfrm>
        <a:prstGeom prst="rect">
          <a:avLst/>
        </a:prstGeom>
        <a:noFill/>
        <a:ln w="9525" cmpd="sng">
          <a:noFill/>
        </a:ln>
      </xdr:spPr>
    </xdr:pic>
    <xdr:clientData/>
  </xdr:twoCellAnchor>
  <xdr:twoCellAnchor editAs="oneCell">
    <xdr:from>
      <xdr:col>6</xdr:col>
      <xdr:colOff>809625</xdr:colOff>
      <xdr:row>0</xdr:row>
      <xdr:rowOff>85725</xdr:rowOff>
    </xdr:from>
    <xdr:to>
      <xdr:col>8</xdr:col>
      <xdr:colOff>142875</xdr:colOff>
      <xdr:row>4</xdr:row>
      <xdr:rowOff>114300</xdr:rowOff>
    </xdr:to>
    <xdr:pic>
      <xdr:nvPicPr>
        <xdr:cNvPr id="2" name="4 Imagen" descr="LOGO_CSDletras.gif"/>
        <xdr:cNvPicPr preferRelativeResize="1">
          <a:picLocks noChangeAspect="1"/>
        </xdr:cNvPicPr>
      </xdr:nvPicPr>
      <xdr:blipFill>
        <a:blip r:embed="rId2"/>
        <a:stretch>
          <a:fillRect/>
        </a:stretch>
      </xdr:blipFill>
      <xdr:spPr>
        <a:xfrm>
          <a:off x="6867525" y="85725"/>
          <a:ext cx="952500" cy="790575"/>
        </a:xfrm>
        <a:prstGeom prst="rect">
          <a:avLst/>
        </a:prstGeom>
        <a:noFill/>
        <a:ln w="9525" cmpd="sng">
          <a:noFill/>
        </a:ln>
      </xdr:spPr>
    </xdr:pic>
    <xdr:clientData/>
  </xdr:twoCellAnchor>
  <xdr:twoCellAnchor>
    <xdr:from>
      <xdr:col>1</xdr:col>
      <xdr:colOff>0</xdr:colOff>
      <xdr:row>105</xdr:row>
      <xdr:rowOff>0</xdr:rowOff>
    </xdr:from>
    <xdr:to>
      <xdr:col>10</xdr:col>
      <xdr:colOff>200025</xdr:colOff>
      <xdr:row>132</xdr:row>
      <xdr:rowOff>104775</xdr:rowOff>
    </xdr:to>
    <xdr:sp>
      <xdr:nvSpPr>
        <xdr:cNvPr id="3" name="4 CuadroTexto"/>
        <xdr:cNvSpPr txBox="1">
          <a:spLocks noChangeArrowheads="1"/>
        </xdr:cNvSpPr>
      </xdr:nvSpPr>
      <xdr:spPr>
        <a:xfrm>
          <a:off x="95250" y="21183600"/>
          <a:ext cx="8467725" cy="422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 prueba declaran conocer e informar a sus socios y participantes en la competición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323850</xdr:colOff>
      <xdr:row>0</xdr:row>
      <xdr:rowOff>57150</xdr:rowOff>
    </xdr:from>
    <xdr:to>
      <xdr:col>8</xdr:col>
      <xdr:colOff>428625</xdr:colOff>
      <xdr:row>4</xdr:row>
      <xdr:rowOff>66675</xdr:rowOff>
    </xdr:to>
    <xdr:pic>
      <xdr:nvPicPr>
        <xdr:cNvPr id="1" name="Picture 42" descr="logo FEDO GIF small"/>
        <xdr:cNvPicPr preferRelativeResize="1">
          <a:picLocks noChangeAspect="1"/>
        </xdr:cNvPicPr>
      </xdr:nvPicPr>
      <xdr:blipFill>
        <a:blip r:embed="rId1"/>
        <a:stretch>
          <a:fillRect/>
        </a:stretch>
      </xdr:blipFill>
      <xdr:spPr>
        <a:xfrm>
          <a:off x="6248400" y="57150"/>
          <a:ext cx="1457325" cy="723900"/>
        </a:xfrm>
        <a:prstGeom prst="rect">
          <a:avLst/>
        </a:prstGeom>
        <a:noFill/>
        <a:ln w="9525" cmpd="sng">
          <a:noFill/>
        </a:ln>
      </xdr:spPr>
    </xdr:pic>
    <xdr:clientData/>
  </xdr:twoCellAnchor>
  <xdr:twoCellAnchor editAs="oneCell">
    <xdr:from>
      <xdr:col>8</xdr:col>
      <xdr:colOff>923925</xdr:colOff>
      <xdr:row>0</xdr:row>
      <xdr:rowOff>114300</xdr:rowOff>
    </xdr:from>
    <xdr:to>
      <xdr:col>9</xdr:col>
      <xdr:colOff>876300</xdr:colOff>
      <xdr:row>4</xdr:row>
      <xdr:rowOff>180975</xdr:rowOff>
    </xdr:to>
    <xdr:pic>
      <xdr:nvPicPr>
        <xdr:cNvPr id="2" name="4 Imagen" descr="LOGO_CSDletras.gif"/>
        <xdr:cNvPicPr preferRelativeResize="1">
          <a:picLocks noChangeAspect="1"/>
        </xdr:cNvPicPr>
      </xdr:nvPicPr>
      <xdr:blipFill>
        <a:blip r:embed="rId2"/>
        <a:stretch>
          <a:fillRect/>
        </a:stretch>
      </xdr:blipFill>
      <xdr:spPr>
        <a:xfrm>
          <a:off x="8201025" y="114300"/>
          <a:ext cx="1343025" cy="781050"/>
        </a:xfrm>
        <a:prstGeom prst="rect">
          <a:avLst/>
        </a:prstGeom>
        <a:noFill/>
        <a:ln w="9525" cmpd="sng">
          <a:noFill/>
        </a:ln>
      </xdr:spPr>
    </xdr:pic>
    <xdr:clientData/>
  </xdr:twoCellAnchor>
  <xdr:twoCellAnchor>
    <xdr:from>
      <xdr:col>0</xdr:col>
      <xdr:colOff>238125</xdr:colOff>
      <xdr:row>169</xdr:row>
      <xdr:rowOff>85725</xdr:rowOff>
    </xdr:from>
    <xdr:to>
      <xdr:col>9</xdr:col>
      <xdr:colOff>38100</xdr:colOff>
      <xdr:row>175</xdr:row>
      <xdr:rowOff>152400</xdr:rowOff>
    </xdr:to>
    <xdr:sp>
      <xdr:nvSpPr>
        <xdr:cNvPr id="3" name="4 CuadroTexto"/>
        <xdr:cNvSpPr txBox="1">
          <a:spLocks noChangeArrowheads="1"/>
        </xdr:cNvSpPr>
      </xdr:nvSpPr>
      <xdr:spPr>
        <a:xfrm>
          <a:off x="238125" y="27298650"/>
          <a:ext cx="8467725" cy="422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 prueba declaran conocer e informar a sus socios y participantes en la competición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2</xdr:row>
      <xdr:rowOff>123825</xdr:rowOff>
    </xdr:from>
    <xdr:to>
      <xdr:col>4</xdr:col>
      <xdr:colOff>523875</xdr:colOff>
      <xdr:row>6</xdr:row>
      <xdr:rowOff>142875</xdr:rowOff>
    </xdr:to>
    <xdr:pic>
      <xdr:nvPicPr>
        <xdr:cNvPr id="1" name="Picture 1" descr="logo fedo con texto GIF"/>
        <xdr:cNvPicPr preferRelativeResize="1">
          <a:picLocks noChangeAspect="1"/>
        </xdr:cNvPicPr>
      </xdr:nvPicPr>
      <xdr:blipFill>
        <a:blip r:embed="rId1"/>
        <a:stretch>
          <a:fillRect/>
        </a:stretch>
      </xdr:blipFill>
      <xdr:spPr>
        <a:xfrm>
          <a:off x="2924175" y="504825"/>
          <a:ext cx="1504950" cy="714375"/>
        </a:xfrm>
        <a:prstGeom prst="rect">
          <a:avLst/>
        </a:prstGeom>
        <a:noFill/>
        <a:ln w="9525" cmpd="sng">
          <a:noFill/>
        </a:ln>
      </xdr:spPr>
    </xdr:pic>
    <xdr:clientData/>
  </xdr:twoCellAnchor>
  <xdr:twoCellAnchor editAs="oneCell">
    <xdr:from>
      <xdr:col>4</xdr:col>
      <xdr:colOff>933450</xdr:colOff>
      <xdr:row>2</xdr:row>
      <xdr:rowOff>38100</xdr:rowOff>
    </xdr:from>
    <xdr:to>
      <xdr:col>6</xdr:col>
      <xdr:colOff>190500</xdr:colOff>
      <xdr:row>6</xdr:row>
      <xdr:rowOff>123825</xdr:rowOff>
    </xdr:to>
    <xdr:pic>
      <xdr:nvPicPr>
        <xdr:cNvPr id="2" name="2 Imagen" descr="LOGO_CSDletras.gif"/>
        <xdr:cNvPicPr preferRelativeResize="1">
          <a:picLocks noChangeAspect="1"/>
        </xdr:cNvPicPr>
      </xdr:nvPicPr>
      <xdr:blipFill>
        <a:blip r:embed="rId2"/>
        <a:stretch>
          <a:fillRect/>
        </a:stretch>
      </xdr:blipFill>
      <xdr:spPr>
        <a:xfrm>
          <a:off x="4838700" y="419100"/>
          <a:ext cx="9810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O106"/>
  <sheetViews>
    <sheetView showGridLines="0" workbookViewId="0" topLeftCell="A1">
      <selection activeCell="A63" sqref="A63:IV93"/>
    </sheetView>
  </sheetViews>
  <sheetFormatPr defaultColWidth="11.421875" defaultRowHeight="12"/>
  <cols>
    <col min="1" max="1" width="1.421875" style="0" customWidth="1"/>
    <col min="2" max="2" width="5.28125" style="32" customWidth="1"/>
    <col min="3" max="3" width="19.8515625" style="0" customWidth="1"/>
    <col min="4" max="4" width="16.28125" style="0" customWidth="1"/>
    <col min="5" max="5" width="13.140625" style="0" customWidth="1"/>
    <col min="6" max="6" width="34.8515625" style="0" customWidth="1"/>
    <col min="7" max="7" width="16.421875" style="0" customWidth="1"/>
    <col min="8" max="8" width="7.8515625" style="0" customWidth="1"/>
    <col min="9" max="9" width="4.421875" style="0" customWidth="1"/>
    <col min="10" max="10" width="5.8515625" style="0" customWidth="1"/>
    <col min="11" max="11" width="5.7109375" style="0" customWidth="1"/>
    <col min="12" max="12" width="1.1484375" style="0" customWidth="1"/>
  </cols>
  <sheetData>
    <row r="1" ht="12"/>
    <row r="2" ht="12"/>
    <row r="3" spans="2:11" ht="18" customHeight="1">
      <c r="B3" s="373" t="s">
        <v>10</v>
      </c>
      <c r="C3" s="373"/>
      <c r="D3" s="373"/>
      <c r="E3" s="373"/>
      <c r="F3" s="373"/>
      <c r="G3" s="373"/>
      <c r="H3" s="373"/>
      <c r="I3" s="373"/>
      <c r="J3" s="373"/>
      <c r="K3" s="373"/>
    </row>
    <row r="4" spans="2:11" ht="18" customHeight="1">
      <c r="B4" s="373" t="s">
        <v>404</v>
      </c>
      <c r="C4" s="373"/>
      <c r="D4" s="373"/>
      <c r="E4" s="373"/>
      <c r="F4" s="373"/>
      <c r="G4" s="373"/>
      <c r="H4" s="373"/>
      <c r="I4" s="373"/>
      <c r="J4" s="373"/>
      <c r="K4" s="373"/>
    </row>
    <row r="5" spans="2:11" ht="18" customHeight="1">
      <c r="B5" s="52"/>
      <c r="C5" s="52"/>
      <c r="D5" s="52"/>
      <c r="E5" s="52"/>
      <c r="F5" s="52"/>
      <c r="G5" s="52"/>
      <c r="H5" s="52"/>
      <c r="I5" s="52"/>
      <c r="J5" s="52"/>
      <c r="K5" s="52"/>
    </row>
    <row r="6" spans="2:11" ht="57" customHeight="1">
      <c r="B6" s="374" t="s">
        <v>272</v>
      </c>
      <c r="C6" s="374"/>
      <c r="D6" s="374"/>
      <c r="E6" s="374"/>
      <c r="F6" s="374"/>
      <c r="G6" s="374"/>
      <c r="H6" s="374"/>
      <c r="I6" s="374"/>
      <c r="J6" s="374"/>
      <c r="K6" s="374"/>
    </row>
    <row r="7" spans="2:11" ht="14.25" customHeight="1">
      <c r="B7" s="36"/>
      <c r="C7" s="36"/>
      <c r="D7" s="36"/>
      <c r="E7" s="36"/>
      <c r="F7" s="36"/>
      <c r="G7" s="36"/>
      <c r="H7" s="36"/>
      <c r="I7" s="36"/>
      <c r="J7" s="36"/>
      <c r="K7" s="36"/>
    </row>
    <row r="8" ht="12.75">
      <c r="B8" s="30"/>
    </row>
    <row r="9" spans="1:11" ht="15.75">
      <c r="A9" s="317"/>
      <c r="B9" s="318" t="s">
        <v>223</v>
      </c>
      <c r="C9" s="271"/>
      <c r="D9" s="271"/>
      <c r="E9" s="271"/>
      <c r="F9" s="271"/>
      <c r="G9" s="271"/>
      <c r="H9" s="271"/>
      <c r="I9" s="271"/>
      <c r="J9" s="271"/>
      <c r="K9" s="271"/>
    </row>
    <row r="10" s="40" customFormat="1" ht="15.75">
      <c r="B10" s="39"/>
    </row>
    <row r="11" ht="12.75">
      <c r="B11" s="29"/>
    </row>
    <row r="12" spans="2:13" ht="12.75">
      <c r="B12" s="319" t="s">
        <v>364</v>
      </c>
      <c r="C12" s="320" t="s">
        <v>403</v>
      </c>
      <c r="D12" s="320"/>
      <c r="E12" s="292"/>
      <c r="F12" s="293"/>
      <c r="G12" s="293"/>
      <c r="H12" s="293"/>
      <c r="I12" s="293"/>
      <c r="J12" s="293"/>
      <c r="K12" s="293"/>
      <c r="M12" s="68"/>
    </row>
    <row r="13" spans="3:4" ht="12.75">
      <c r="C13" s="27"/>
      <c r="D13" s="27"/>
    </row>
    <row r="14" spans="3:4" ht="12.75">
      <c r="C14" s="321" t="s">
        <v>224</v>
      </c>
      <c r="D14" s="27"/>
    </row>
    <row r="15" ht="12.75">
      <c r="C15" s="27"/>
    </row>
    <row r="16" spans="2:3" ht="12.75">
      <c r="B16" s="35" t="s">
        <v>104</v>
      </c>
      <c r="C16" s="27"/>
    </row>
    <row r="17" spans="2:3" ht="12.75">
      <c r="B17" s="35"/>
      <c r="C17" s="27"/>
    </row>
    <row r="18" spans="2:11" ht="25.5" customHeight="1">
      <c r="B18" s="374" t="s">
        <v>136</v>
      </c>
      <c r="C18" s="374"/>
      <c r="D18" s="374"/>
      <c r="E18" s="374"/>
      <c r="F18" s="374"/>
      <c r="G18" s="374"/>
      <c r="H18" s="374"/>
      <c r="I18" s="374"/>
      <c r="J18" s="374"/>
      <c r="K18" s="374"/>
    </row>
    <row r="19" spans="2:3" ht="12.75">
      <c r="B19" s="35"/>
      <c r="C19" s="27"/>
    </row>
    <row r="21" spans="2:5" ht="12.75">
      <c r="B21" s="29"/>
      <c r="C21" s="321" t="s">
        <v>42</v>
      </c>
      <c r="D21" s="317"/>
      <c r="E21" s="317"/>
    </row>
    <row r="22" spans="2:5" ht="12.75">
      <c r="B22" s="29"/>
      <c r="C22" s="317"/>
      <c r="D22" s="317"/>
      <c r="E22" s="317"/>
    </row>
    <row r="23" spans="2:11" ht="24.75" customHeight="1">
      <c r="B23" s="370" t="s">
        <v>16</v>
      </c>
      <c r="C23" s="370"/>
      <c r="D23" s="370"/>
      <c r="E23" s="370"/>
      <c r="F23" s="370"/>
      <c r="G23" s="370"/>
      <c r="H23" s="370"/>
      <c r="I23" s="370"/>
      <c r="J23" s="370"/>
      <c r="K23" s="370"/>
    </row>
    <row r="24" spans="2:11" ht="12.75">
      <c r="B24" s="30"/>
      <c r="C24" s="30"/>
      <c r="D24" s="30"/>
      <c r="E24" s="30"/>
      <c r="F24" s="30"/>
      <c r="G24" s="30"/>
      <c r="H24" s="30"/>
      <c r="I24" s="30"/>
      <c r="J24" s="30"/>
      <c r="K24" s="30"/>
    </row>
    <row r="25" spans="2:5" ht="12.75">
      <c r="B25" s="29"/>
      <c r="C25" s="321" t="s">
        <v>105</v>
      </c>
      <c r="D25" s="317"/>
      <c r="E25" s="317"/>
    </row>
    <row r="26" ht="12.75">
      <c r="B26" s="29"/>
    </row>
    <row r="27" spans="2:11" ht="24.75" customHeight="1">
      <c r="B27" s="370" t="s">
        <v>33</v>
      </c>
      <c r="C27" s="370"/>
      <c r="D27" s="370"/>
      <c r="E27" s="370"/>
      <c r="F27" s="370"/>
      <c r="G27" s="370"/>
      <c r="H27" s="370"/>
      <c r="I27" s="370"/>
      <c r="J27" s="370"/>
      <c r="K27" s="370"/>
    </row>
    <row r="28" ht="12.75">
      <c r="B28" s="33"/>
    </row>
    <row r="29" spans="2:11" ht="24" customHeight="1">
      <c r="B29" s="372" t="s">
        <v>34</v>
      </c>
      <c r="C29" s="372"/>
      <c r="D29" s="372"/>
      <c r="E29" s="372"/>
      <c r="F29" s="372"/>
      <c r="G29" s="372"/>
      <c r="H29" s="372"/>
      <c r="I29" s="372"/>
      <c r="J29" s="372"/>
      <c r="K29" s="372"/>
    </row>
    <row r="30" spans="2:11" ht="12.75" customHeight="1">
      <c r="B30" s="33"/>
      <c r="C30" s="33"/>
      <c r="D30" s="33"/>
      <c r="E30" s="33"/>
      <c r="F30" s="33"/>
      <c r="G30" s="33"/>
      <c r="H30" s="33"/>
      <c r="I30" s="33"/>
      <c r="J30" s="33"/>
      <c r="K30" s="33"/>
    </row>
    <row r="31" spans="2:11" ht="25.5" customHeight="1">
      <c r="B31" s="370" t="s">
        <v>39</v>
      </c>
      <c r="C31" s="370"/>
      <c r="D31" s="370"/>
      <c r="E31" s="370"/>
      <c r="F31" s="370"/>
      <c r="G31" s="370"/>
      <c r="H31" s="370"/>
      <c r="I31" s="370"/>
      <c r="J31" s="370"/>
      <c r="K31" s="370"/>
    </row>
    <row r="32" spans="2:11" ht="13.5" customHeight="1">
      <c r="B32" s="30"/>
      <c r="C32" s="30"/>
      <c r="D32" s="30"/>
      <c r="E32" s="30"/>
      <c r="F32" s="30"/>
      <c r="G32" s="30"/>
      <c r="H32" s="30"/>
      <c r="I32" s="30"/>
      <c r="J32" s="30"/>
      <c r="K32" s="30"/>
    </row>
    <row r="33" spans="2:4" ht="12.75">
      <c r="B33" s="29"/>
      <c r="C33" s="321" t="s">
        <v>25</v>
      </c>
      <c r="D33" s="317"/>
    </row>
    <row r="34" ht="12.75">
      <c r="B34" s="29"/>
    </row>
    <row r="35" spans="2:11" ht="12.75">
      <c r="B35" s="370" t="s">
        <v>137</v>
      </c>
      <c r="C35" s="370"/>
      <c r="D35" s="370"/>
      <c r="E35" s="370"/>
      <c r="F35" s="370"/>
      <c r="G35" s="370"/>
      <c r="H35" s="370"/>
      <c r="I35" s="370"/>
      <c r="J35" s="370"/>
      <c r="K35" s="370"/>
    </row>
    <row r="36" spans="2:11" ht="12.75">
      <c r="B36" s="30"/>
      <c r="C36" s="30"/>
      <c r="D36" s="30"/>
      <c r="E36" s="30"/>
      <c r="F36" s="30"/>
      <c r="G36" s="30"/>
      <c r="H36" s="30"/>
      <c r="I36" s="30"/>
      <c r="J36" s="30"/>
      <c r="K36" s="30"/>
    </row>
    <row r="37" spans="2:3" ht="12.75">
      <c r="B37" s="29"/>
      <c r="C37" s="321" t="s">
        <v>166</v>
      </c>
    </row>
    <row r="38" ht="12.75">
      <c r="B38" s="29"/>
    </row>
    <row r="39" spans="2:11" ht="12.75">
      <c r="B39" s="371" t="s">
        <v>167</v>
      </c>
      <c r="C39" s="370"/>
      <c r="D39" s="370"/>
      <c r="E39" s="370"/>
      <c r="F39" s="370"/>
      <c r="G39" s="370"/>
      <c r="H39" s="370"/>
      <c r="I39" s="370"/>
      <c r="J39" s="370"/>
      <c r="K39" s="370"/>
    </row>
    <row r="40" spans="2:11" ht="12.75">
      <c r="B40" s="30"/>
      <c r="C40" s="30"/>
      <c r="D40" s="30"/>
      <c r="E40" s="30"/>
      <c r="F40" s="30"/>
      <c r="G40" s="30"/>
      <c r="H40" s="30"/>
      <c r="I40" s="30"/>
      <c r="J40" s="30"/>
      <c r="K40" s="30"/>
    </row>
    <row r="41" spans="2:3" ht="12.75">
      <c r="B41" s="29"/>
      <c r="C41" s="321" t="s">
        <v>138</v>
      </c>
    </row>
    <row r="42" spans="2:3" ht="12.75">
      <c r="B42" s="29"/>
      <c r="C42" s="317"/>
    </row>
    <row r="43" spans="2:11" ht="12.75">
      <c r="B43" s="370" t="s">
        <v>139</v>
      </c>
      <c r="C43" s="370"/>
      <c r="D43" s="370"/>
      <c r="E43" s="370"/>
      <c r="F43" s="370"/>
      <c r="G43" s="370"/>
      <c r="H43" s="370"/>
      <c r="I43" s="370"/>
      <c r="J43" s="370"/>
      <c r="K43" s="370"/>
    </row>
    <row r="44" spans="2:11" ht="12.75">
      <c r="B44" s="370"/>
      <c r="C44" s="370"/>
      <c r="D44" s="370"/>
      <c r="E44" s="370"/>
      <c r="F44" s="370"/>
      <c r="G44" s="370"/>
      <c r="H44" s="370"/>
      <c r="I44" s="370"/>
      <c r="J44" s="370"/>
      <c r="K44" s="370"/>
    </row>
    <row r="45" spans="2:3" ht="12.75">
      <c r="B45" s="29"/>
      <c r="C45" s="321" t="s">
        <v>306</v>
      </c>
    </row>
    <row r="46" spans="2:11" ht="54" customHeight="1">
      <c r="B46" s="375" t="s">
        <v>394</v>
      </c>
      <c r="C46" s="370"/>
      <c r="D46" s="370"/>
      <c r="E46" s="370"/>
      <c r="F46" s="370"/>
      <c r="G46" s="370"/>
      <c r="H46" s="370"/>
      <c r="I46" s="370"/>
      <c r="J46" s="370"/>
      <c r="K46" s="370"/>
    </row>
    <row r="47" spans="2:11" ht="15" customHeight="1">
      <c r="B47" s="155"/>
      <c r="C47" s="30"/>
      <c r="D47" s="30"/>
      <c r="E47" s="30"/>
      <c r="F47" s="30"/>
      <c r="G47" s="30"/>
      <c r="H47" s="30"/>
      <c r="I47" s="30"/>
      <c r="J47" s="30"/>
      <c r="K47" s="30"/>
    </row>
    <row r="48" spans="2:4" ht="12.75">
      <c r="B48" s="29"/>
      <c r="C48" s="321" t="s">
        <v>291</v>
      </c>
      <c r="D48" s="317"/>
    </row>
    <row r="49" ht="12.75">
      <c r="B49" s="29"/>
    </row>
    <row r="50" spans="2:11" ht="25.5" customHeight="1">
      <c r="B50" s="370" t="s">
        <v>295</v>
      </c>
      <c r="C50" s="370"/>
      <c r="D50" s="370"/>
      <c r="E50" s="370"/>
      <c r="F50" s="370"/>
      <c r="G50" s="370"/>
      <c r="H50" s="370"/>
      <c r="I50" s="370"/>
      <c r="J50" s="370"/>
      <c r="K50" s="370"/>
    </row>
    <row r="51" ht="12.75" customHeight="1">
      <c r="B51" s="30"/>
    </row>
    <row r="52" spans="2:4" ht="12.75">
      <c r="B52" s="34"/>
      <c r="C52" s="321" t="s">
        <v>35</v>
      </c>
      <c r="D52" s="317"/>
    </row>
    <row r="53" spans="2:11" ht="72.75" customHeight="1">
      <c r="B53" s="370" t="s">
        <v>192</v>
      </c>
      <c r="C53" s="370"/>
      <c r="D53" s="370"/>
      <c r="E53" s="370"/>
      <c r="F53" s="370"/>
      <c r="G53" s="370"/>
      <c r="H53" s="370"/>
      <c r="I53" s="370"/>
      <c r="J53" s="370"/>
      <c r="K53" s="370"/>
    </row>
    <row r="54" spans="3:7" ht="12.75">
      <c r="C54" s="31"/>
      <c r="G54" s="31"/>
    </row>
    <row r="55" spans="2:11" ht="16.5" customHeight="1">
      <c r="B55" s="377" t="s">
        <v>396</v>
      </c>
      <c r="C55" s="378"/>
      <c r="D55" s="378"/>
      <c r="E55" s="378"/>
      <c r="F55" s="378"/>
      <c r="G55" s="378"/>
      <c r="H55" s="378"/>
      <c r="I55" s="378"/>
      <c r="J55" s="378"/>
      <c r="K55" s="378"/>
    </row>
    <row r="56" spans="2:15" s="40" customFormat="1" ht="15" customHeight="1">
      <c r="B56" s="159"/>
      <c r="C56" s="161" t="s">
        <v>74</v>
      </c>
      <c r="D56" s="162" t="s">
        <v>436</v>
      </c>
      <c r="E56"/>
      <c r="G56" s="163"/>
      <c r="H56" s="163"/>
      <c r="J56" s="376"/>
      <c r="K56" s="376"/>
      <c r="O56" s="37"/>
    </row>
    <row r="57" spans="3:11" s="40" customFormat="1" ht="12.75">
      <c r="C57" s="161" t="s">
        <v>75</v>
      </c>
      <c r="D57" s="162" t="s">
        <v>437</v>
      </c>
      <c r="E57"/>
      <c r="G57" s="163"/>
      <c r="H57" s="163"/>
      <c r="J57" s="157"/>
      <c r="K57" s="157"/>
    </row>
    <row r="58" spans="2:15" s="40" customFormat="1" ht="13.5" customHeight="1">
      <c r="B58" s="164"/>
      <c r="C58" s="161" t="s">
        <v>386</v>
      </c>
      <c r="D58" s="162" t="s">
        <v>392</v>
      </c>
      <c r="E58"/>
      <c r="G58" s="163"/>
      <c r="H58" s="163"/>
      <c r="J58" s="376"/>
      <c r="K58" s="376"/>
      <c r="O58" s="38"/>
    </row>
    <row r="59" spans="2:15" s="40" customFormat="1" ht="13.5" customHeight="1">
      <c r="B59" s="164"/>
      <c r="C59" s="161"/>
      <c r="D59" s="162"/>
      <c r="E59"/>
      <c r="G59" s="163"/>
      <c r="H59" s="163"/>
      <c r="J59" s="163"/>
      <c r="K59" s="163"/>
      <c r="O59" s="38"/>
    </row>
    <row r="60" spans="2:11" ht="16.5" customHeight="1">
      <c r="B60" s="377" t="s">
        <v>395</v>
      </c>
      <c r="C60" s="378"/>
      <c r="D60" s="378"/>
      <c r="E60" s="378"/>
      <c r="F60" s="378"/>
      <c r="G60" s="378"/>
      <c r="H60" s="378"/>
      <c r="I60" s="378"/>
      <c r="J60" s="378"/>
      <c r="K60" s="378"/>
    </row>
    <row r="61" spans="3:11" s="40" customFormat="1" ht="12.75">
      <c r="C61" s="161" t="s">
        <v>75</v>
      </c>
      <c r="D61" s="162" t="s">
        <v>393</v>
      </c>
      <c r="E61"/>
      <c r="G61" s="163"/>
      <c r="H61" s="163"/>
      <c r="J61" s="157"/>
      <c r="K61" s="157"/>
    </row>
    <row r="62" spans="3:11" s="40" customFormat="1" ht="12.75">
      <c r="C62" s="161"/>
      <c r="D62" s="162"/>
      <c r="E62"/>
      <c r="G62" s="163"/>
      <c r="H62" s="163"/>
      <c r="J62" s="157"/>
      <c r="K62" s="157"/>
    </row>
    <row r="63" spans="2:11" ht="30" customHeight="1">
      <c r="B63" s="379" t="s">
        <v>402</v>
      </c>
      <c r="C63" s="379"/>
      <c r="D63" s="379"/>
      <c r="E63" s="379"/>
      <c r="F63" s="379"/>
      <c r="G63" s="379"/>
      <c r="H63" s="379"/>
      <c r="I63" s="379"/>
      <c r="J63" s="379"/>
      <c r="K63" s="379"/>
    </row>
    <row r="64" spans="2:11" ht="16.5" customHeight="1">
      <c r="B64" s="33"/>
      <c r="C64" s="33"/>
      <c r="D64" s="33"/>
      <c r="E64" s="33"/>
      <c r="F64" s="33"/>
      <c r="G64" s="33"/>
      <c r="H64" s="33"/>
      <c r="I64" s="33"/>
      <c r="J64" s="33"/>
      <c r="K64" s="33"/>
    </row>
    <row r="65" spans="3:4" ht="12.75">
      <c r="C65" s="321" t="s">
        <v>38</v>
      </c>
      <c r="D65" s="317"/>
    </row>
    <row r="67" spans="2:11" ht="21" customHeight="1">
      <c r="B67" s="370" t="s">
        <v>102</v>
      </c>
      <c r="C67" s="370"/>
      <c r="D67" s="370"/>
      <c r="E67" s="370"/>
      <c r="F67" s="370"/>
      <c r="G67" s="370"/>
      <c r="H67" s="370"/>
      <c r="I67" s="370"/>
      <c r="J67" s="370"/>
      <c r="K67" s="370"/>
    </row>
    <row r="68" spans="2:11" ht="23.25" customHeight="1">
      <c r="B68" s="30"/>
      <c r="C68" s="30"/>
      <c r="D68" s="30"/>
      <c r="E68" s="30"/>
      <c r="F68" s="30"/>
      <c r="G68" s="30"/>
      <c r="H68" s="30"/>
      <c r="I68" s="30"/>
      <c r="J68" s="30"/>
      <c r="K68" s="30"/>
    </row>
    <row r="69" spans="3:11" ht="12.75">
      <c r="C69" s="322" t="s">
        <v>401</v>
      </c>
      <c r="D69" s="322"/>
      <c r="E69" s="31"/>
      <c r="F69" s="31"/>
      <c r="G69" s="31"/>
      <c r="H69" s="31"/>
      <c r="I69" s="31"/>
      <c r="J69" s="31"/>
      <c r="K69" s="31"/>
    </row>
    <row r="70" spans="3:11" ht="12.75">
      <c r="C70" s="31"/>
      <c r="D70" s="31"/>
      <c r="E70" s="31"/>
      <c r="F70" s="31"/>
      <c r="G70" s="31"/>
      <c r="H70" s="31"/>
      <c r="I70" s="31"/>
      <c r="J70" s="31"/>
      <c r="K70" s="31"/>
    </row>
    <row r="71" spans="2:11" ht="12.75">
      <c r="B71" s="308" t="s">
        <v>397</v>
      </c>
      <c r="C71" s="31"/>
      <c r="D71" s="31"/>
      <c r="E71" s="31"/>
      <c r="F71" s="31"/>
      <c r="G71" s="31"/>
      <c r="H71" s="31"/>
      <c r="I71" s="31"/>
      <c r="J71" s="31"/>
      <c r="K71" s="31"/>
    </row>
    <row r="72" spans="2:11" ht="12.75">
      <c r="B72" s="308"/>
      <c r="C72" s="31"/>
      <c r="D72" s="31"/>
      <c r="E72" s="31"/>
      <c r="F72" s="31"/>
      <c r="G72" s="31"/>
      <c r="H72" s="31"/>
      <c r="I72" s="31"/>
      <c r="J72" s="31"/>
      <c r="K72" s="31"/>
    </row>
    <row r="73" spans="3:11" ht="12.75">
      <c r="C73" s="156" t="s">
        <v>36</v>
      </c>
      <c r="D73" s="28" t="s">
        <v>40</v>
      </c>
      <c r="G73" s="37" t="s">
        <v>37</v>
      </c>
      <c r="H73" s="37" t="s">
        <v>37</v>
      </c>
      <c r="J73" s="157"/>
      <c r="K73" s="157"/>
    </row>
    <row r="74" spans="3:11" ht="12.75">
      <c r="C74" s="34"/>
      <c r="G74" s="37" t="s">
        <v>193</v>
      </c>
      <c r="H74" s="37" t="s">
        <v>391</v>
      </c>
      <c r="J74" s="158"/>
      <c r="K74" s="158"/>
    </row>
    <row r="75" spans="2:7" s="40" customFormat="1" ht="12">
      <c r="B75" s="159"/>
      <c r="G75" s="160"/>
    </row>
    <row r="76" spans="2:15" s="40" customFormat="1" ht="15" customHeight="1">
      <c r="B76" s="159"/>
      <c r="C76" s="161" t="s">
        <v>75</v>
      </c>
      <c r="D76" s="162" t="s">
        <v>405</v>
      </c>
      <c r="E76"/>
      <c r="G76" s="196">
        <v>2</v>
      </c>
      <c r="H76" s="196">
        <v>3</v>
      </c>
      <c r="J76" s="376"/>
      <c r="K76" s="376"/>
      <c r="O76" s="37"/>
    </row>
    <row r="77" spans="3:11" s="40" customFormat="1" ht="12.75">
      <c r="C77" s="161" t="s">
        <v>74</v>
      </c>
      <c r="D77" s="162" t="s">
        <v>406</v>
      </c>
      <c r="E77"/>
      <c r="G77" s="196">
        <v>6</v>
      </c>
      <c r="H77" s="196">
        <v>12</v>
      </c>
      <c r="J77" s="376"/>
      <c r="K77" s="376"/>
    </row>
    <row r="78" spans="2:15" s="40" customFormat="1" ht="13.5" customHeight="1">
      <c r="B78" s="164"/>
      <c r="C78" s="161" t="s">
        <v>386</v>
      </c>
      <c r="D78" s="162" t="s">
        <v>168</v>
      </c>
      <c r="E78"/>
      <c r="G78" s="196">
        <v>7</v>
      </c>
      <c r="H78" s="196">
        <v>12</v>
      </c>
      <c r="J78" s="376"/>
      <c r="K78" s="376"/>
      <c r="O78" s="38"/>
    </row>
    <row r="79" ht="12">
      <c r="I79" s="40"/>
    </row>
    <row r="80" spans="2:11" ht="16.5" customHeight="1">
      <c r="B80" s="33"/>
      <c r="C80" s="33"/>
      <c r="D80" s="33"/>
      <c r="E80" s="33"/>
      <c r="F80" s="33"/>
      <c r="G80" s="33"/>
      <c r="H80" s="33"/>
      <c r="I80" s="33"/>
      <c r="J80" s="33"/>
      <c r="K80" s="33"/>
    </row>
    <row r="81" spans="2:11" ht="12.75">
      <c r="B81" s="30"/>
      <c r="C81" s="30"/>
      <c r="D81" s="30"/>
      <c r="E81" s="30"/>
      <c r="F81" s="30"/>
      <c r="G81" s="30"/>
      <c r="H81" s="30"/>
      <c r="I81" s="30"/>
      <c r="J81" s="30"/>
      <c r="K81" s="30"/>
    </row>
    <row r="83" spans="1:11" ht="18">
      <c r="A83" s="317"/>
      <c r="B83" s="323" t="s">
        <v>227</v>
      </c>
      <c r="C83" s="323" t="s">
        <v>228</v>
      </c>
      <c r="D83" s="271"/>
      <c r="E83" s="271"/>
      <c r="F83" s="271"/>
      <c r="G83" s="271"/>
      <c r="H83" s="271"/>
      <c r="I83" s="271"/>
      <c r="J83" s="271"/>
      <c r="K83" s="271"/>
    </row>
    <row r="84" ht="12.75">
      <c r="B84" s="25"/>
    </row>
    <row r="85" ht="12.75">
      <c r="B85" s="25" t="s">
        <v>219</v>
      </c>
    </row>
    <row r="86" ht="12.75">
      <c r="B86" s="25"/>
    </row>
    <row r="87" ht="12.75">
      <c r="B87" s="25" t="s">
        <v>103</v>
      </c>
    </row>
    <row r="88" spans="2:3" ht="15.75">
      <c r="B88" s="25"/>
      <c r="C88" s="310" t="s">
        <v>398</v>
      </c>
    </row>
    <row r="89" spans="2:3" ht="15.75">
      <c r="B89"/>
      <c r="C89" s="311" t="s">
        <v>399</v>
      </c>
    </row>
    <row r="90" spans="2:3" ht="15.75">
      <c r="B90"/>
      <c r="C90" s="311" t="s">
        <v>400</v>
      </c>
    </row>
    <row r="91" spans="2:3" ht="12.75">
      <c r="B91"/>
      <c r="C91" s="25" t="s">
        <v>194</v>
      </c>
    </row>
    <row r="92" ht="12.75">
      <c r="B92" s="25"/>
    </row>
    <row r="93" ht="12.75">
      <c r="C93" s="25" t="s">
        <v>76</v>
      </c>
    </row>
    <row r="94" ht="12.75">
      <c r="C94" s="25"/>
    </row>
    <row r="95" ht="12.75">
      <c r="B95" s="25" t="s">
        <v>314</v>
      </c>
    </row>
    <row r="96" spans="2:3" ht="12.75">
      <c r="B96"/>
      <c r="C96" s="25" t="s">
        <v>220</v>
      </c>
    </row>
    <row r="97" spans="2:3" ht="12.75">
      <c r="B97"/>
      <c r="C97" s="25" t="s">
        <v>221</v>
      </c>
    </row>
    <row r="98" ht="12.75">
      <c r="B98" s="25"/>
    </row>
    <row r="99" ht="12.75">
      <c r="B99" s="268" t="s">
        <v>330</v>
      </c>
    </row>
    <row r="100" ht="12.75">
      <c r="B100" s="25"/>
    </row>
    <row r="101" spans="2:6" ht="12.75">
      <c r="B101"/>
      <c r="C101" s="26" t="s">
        <v>222</v>
      </c>
      <c r="F101" s="25"/>
    </row>
    <row r="102" spans="2:6" ht="12.75">
      <c r="B102"/>
      <c r="C102" s="197" t="s">
        <v>9</v>
      </c>
      <c r="E102" s="25" t="s">
        <v>221</v>
      </c>
      <c r="F102" s="25"/>
    </row>
    <row r="103" spans="2:6" ht="12.75">
      <c r="B103"/>
      <c r="F103" s="25"/>
    </row>
    <row r="104" spans="2:12" ht="12.75">
      <c r="B104"/>
      <c r="C104" s="25"/>
      <c r="L104" s="165"/>
    </row>
    <row r="105" spans="2:12" ht="30" customHeight="1">
      <c r="B105" s="370" t="s">
        <v>315</v>
      </c>
      <c r="C105" s="370"/>
      <c r="D105" s="370"/>
      <c r="E105" s="370"/>
      <c r="F105" s="370"/>
      <c r="G105" s="370"/>
      <c r="H105" s="370"/>
      <c r="I105" s="370"/>
      <c r="J105" s="370"/>
      <c r="K105" s="370"/>
      <c r="L105" s="30"/>
    </row>
    <row r="106" spans="3:4" ht="12.75">
      <c r="C106" s="27"/>
      <c r="D106" s="27"/>
    </row>
  </sheetData>
  <sheetProtection password="CC11" sheet="1"/>
  <mergeCells count="25">
    <mergeCell ref="J78:K78"/>
    <mergeCell ref="B55:K55"/>
    <mergeCell ref="B63:K63"/>
    <mergeCell ref="B67:K67"/>
    <mergeCell ref="J56:K56"/>
    <mergeCell ref="J58:K58"/>
    <mergeCell ref="J76:K76"/>
    <mergeCell ref="J77:K77"/>
    <mergeCell ref="B60:K60"/>
    <mergeCell ref="B35:K35"/>
    <mergeCell ref="B44:K44"/>
    <mergeCell ref="B43:K43"/>
    <mergeCell ref="B50:K50"/>
    <mergeCell ref="B46:K46"/>
    <mergeCell ref="B53:K53"/>
    <mergeCell ref="B105:K105"/>
    <mergeCell ref="B39:K39"/>
    <mergeCell ref="B27:K27"/>
    <mergeCell ref="B29:K29"/>
    <mergeCell ref="B31:K31"/>
    <mergeCell ref="B3:K3"/>
    <mergeCell ref="B4:K4"/>
    <mergeCell ref="B18:K18"/>
    <mergeCell ref="B23:K23"/>
    <mergeCell ref="B6:K6"/>
  </mergeCells>
  <printOptions/>
  <pageMargins left="0.7874015748031497" right="0.7874015748031497" top="0.7874015748031497" bottom="0.7874015748031497" header="0" footer="0"/>
  <pageSetup horizontalDpi="600" verticalDpi="600" orientation="portrait" paperSize="9" scale="70" r:id="rId2"/>
  <headerFooter alignWithMargins="0">
    <oddFooter>&amp;L&amp;F / &amp;A&amp;C&amp;P/&amp;N</oddFooter>
  </headerFooter>
  <rowBreaks count="2" manualBreakCount="2">
    <brk id="51" max="11" man="1"/>
    <brk id="82" max="11" man="1"/>
  </rowBreaks>
  <drawing r:id="rId1"/>
</worksheet>
</file>

<file path=xl/worksheets/sheet2.xml><?xml version="1.0" encoding="utf-8"?>
<worksheet xmlns="http://schemas.openxmlformats.org/spreadsheetml/2006/main" xmlns:r="http://schemas.openxmlformats.org/officeDocument/2006/relationships">
  <dimension ref="A1:AH1053"/>
  <sheetViews>
    <sheetView showGridLines="0" showZeros="0" tabSelected="1"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179" sqref="A179:IV454"/>
    </sheetView>
  </sheetViews>
  <sheetFormatPr defaultColWidth="10.8515625" defaultRowHeight="12"/>
  <cols>
    <col min="1" max="1" width="3.7109375" style="43" customWidth="1"/>
    <col min="2" max="2" width="16.140625" style="41" customWidth="1"/>
    <col min="3" max="3" width="19.28125" style="41" customWidth="1"/>
    <col min="4" max="4" width="19.8515625" style="41" customWidth="1"/>
    <col min="5" max="5" width="6.00390625" style="5" bestFit="1" customWidth="1"/>
    <col min="6" max="6" width="9.421875" style="4" customWidth="1"/>
    <col min="7" max="7" width="14.421875" style="81" customWidth="1"/>
    <col min="8" max="8" width="20.28125" style="41" bestFit="1" customWidth="1"/>
    <col min="9" max="9" width="20.8515625" style="48" customWidth="1"/>
    <col min="10" max="10" width="32.57421875" style="55" customWidth="1"/>
    <col min="11" max="11" width="6.7109375" style="209" customWidth="1"/>
    <col min="12" max="12" width="10.421875" style="209" customWidth="1"/>
    <col min="13" max="13" width="6.00390625" style="110" customWidth="1"/>
    <col min="14" max="14" width="13.8515625" style="103" customWidth="1"/>
    <col min="15" max="15" width="12.00390625" style="110" customWidth="1"/>
    <col min="16" max="16" width="10.28125" style="117" customWidth="1"/>
    <col min="17" max="17" width="40.00390625" style="97" customWidth="1"/>
    <col min="18" max="18" width="15.7109375" style="97" customWidth="1"/>
    <col min="19" max="19" width="14.140625" style="117" customWidth="1"/>
    <col min="20" max="20" width="18.8515625" style="46" customWidth="1"/>
    <col min="21" max="21" width="9.8515625" style="172" customWidth="1"/>
    <col min="22" max="22" width="12.28125" style="51" customWidth="1"/>
    <col min="23" max="23" width="12.8515625" style="94" customWidth="1"/>
    <col min="24" max="24" width="12.140625" style="82" customWidth="1"/>
    <col min="25" max="25" width="12.7109375" style="42" customWidth="1"/>
    <col min="26" max="26" width="12.8515625" style="220" customWidth="1"/>
    <col min="27" max="16384" width="10.8515625" style="42" customWidth="1"/>
  </cols>
  <sheetData>
    <row r="1" spans="1:29" s="12" customFormat="1" ht="12">
      <c r="A1" s="128"/>
      <c r="B1" s="138"/>
      <c r="C1" s="138"/>
      <c r="D1" s="139"/>
      <c r="E1" s="138"/>
      <c r="F1" s="140"/>
      <c r="G1" s="11"/>
      <c r="H1" s="141"/>
      <c r="K1" s="207"/>
      <c r="L1" s="207"/>
      <c r="M1" s="202"/>
      <c r="N1" s="142"/>
      <c r="O1" s="106"/>
      <c r="Q1" s="14"/>
      <c r="R1" s="14"/>
      <c r="T1" s="15"/>
      <c r="V1" s="15"/>
      <c r="W1" s="58"/>
      <c r="X1" s="85"/>
      <c r="Y1" s="138"/>
      <c r="Z1" s="215"/>
      <c r="AA1" s="53"/>
      <c r="AB1" s="166"/>
      <c r="AC1" s="166"/>
    </row>
    <row r="2" spans="1:29" s="12" customFormat="1" ht="18">
      <c r="A2" s="128"/>
      <c r="B2" s="324" t="s">
        <v>407</v>
      </c>
      <c r="C2" s="138"/>
      <c r="D2" s="139"/>
      <c r="E2" s="138"/>
      <c r="F2" s="140"/>
      <c r="G2" s="11"/>
      <c r="H2" s="141"/>
      <c r="K2" s="207"/>
      <c r="L2" s="207"/>
      <c r="M2" s="202"/>
      <c r="N2" s="142"/>
      <c r="O2" s="106"/>
      <c r="Q2" s="14"/>
      <c r="R2" s="14"/>
      <c r="T2" s="15"/>
      <c r="V2" s="15"/>
      <c r="W2" s="58"/>
      <c r="X2" s="85"/>
      <c r="Y2" s="138"/>
      <c r="Z2" s="215"/>
      <c r="AA2" s="53"/>
      <c r="AB2" s="166"/>
      <c r="AC2" s="166"/>
    </row>
    <row r="3" spans="1:29" s="12" customFormat="1" ht="14.25">
      <c r="A3" s="128"/>
      <c r="B3" s="180"/>
      <c r="C3" s="138"/>
      <c r="D3" s="139"/>
      <c r="E3" s="138"/>
      <c r="F3" s="140"/>
      <c r="G3" s="11"/>
      <c r="H3" s="141"/>
      <c r="K3" s="207"/>
      <c r="L3" s="207"/>
      <c r="M3" s="202"/>
      <c r="N3" s="142"/>
      <c r="O3" s="106"/>
      <c r="Q3" s="14"/>
      <c r="R3" s="14"/>
      <c r="T3" s="15"/>
      <c r="V3" s="15"/>
      <c r="W3" s="58"/>
      <c r="X3" s="85"/>
      <c r="Y3" s="138"/>
      <c r="Z3" s="215"/>
      <c r="AA3" s="53"/>
      <c r="AB3" s="166"/>
      <c r="AC3" s="166"/>
    </row>
    <row r="4" spans="1:29" s="12" customFormat="1" ht="12">
      <c r="A4" s="128"/>
      <c r="B4" s="138"/>
      <c r="C4" s="138"/>
      <c r="D4" s="139"/>
      <c r="E4" s="138"/>
      <c r="F4" s="140"/>
      <c r="G4" s="11"/>
      <c r="H4" s="143"/>
      <c r="K4" s="207"/>
      <c r="L4" s="207"/>
      <c r="M4" s="202"/>
      <c r="N4" s="142"/>
      <c r="O4" s="106"/>
      <c r="Q4" s="14"/>
      <c r="R4" s="14"/>
      <c r="T4" s="15"/>
      <c r="V4" s="15"/>
      <c r="W4" s="58"/>
      <c r="X4" s="85"/>
      <c r="Y4" s="138"/>
      <c r="Z4" s="215"/>
      <c r="AA4" s="53"/>
      <c r="AB4" s="166"/>
      <c r="AC4" s="166"/>
    </row>
    <row r="5" spans="1:29" s="21" customFormat="1" ht="15">
      <c r="A5" s="129"/>
      <c r="B5" s="144"/>
      <c r="C5" s="145"/>
      <c r="D5" s="146"/>
      <c r="E5" s="145"/>
      <c r="F5" s="147"/>
      <c r="G5" s="18"/>
      <c r="H5" s="148"/>
      <c r="K5" s="119"/>
      <c r="L5" s="119"/>
      <c r="M5" s="203"/>
      <c r="N5" s="149"/>
      <c r="O5" s="107"/>
      <c r="Q5" s="24"/>
      <c r="R5" s="24"/>
      <c r="T5" s="18"/>
      <c r="V5" s="18"/>
      <c r="W5" s="59"/>
      <c r="X5" s="86"/>
      <c r="Y5" s="145"/>
      <c r="Z5" s="216"/>
      <c r="AA5" s="49"/>
      <c r="AB5" s="167"/>
      <c r="AC5" s="167"/>
    </row>
    <row r="6" spans="1:26" s="70" customFormat="1" ht="11.25">
      <c r="A6" s="130"/>
      <c r="B6" s="150"/>
      <c r="C6" s="150"/>
      <c r="D6" s="151"/>
      <c r="E6" s="150"/>
      <c r="F6" s="152"/>
      <c r="G6" s="69"/>
      <c r="H6" s="153"/>
      <c r="I6" s="154"/>
      <c r="J6" s="154"/>
      <c r="K6" s="108"/>
      <c r="L6" s="211"/>
      <c r="M6" s="204"/>
      <c r="N6" s="71"/>
      <c r="P6" s="73"/>
      <c r="R6" s="73"/>
      <c r="S6" s="75"/>
      <c r="T6" s="84"/>
      <c r="U6" s="84"/>
      <c r="V6" s="150"/>
      <c r="W6" s="72"/>
      <c r="X6" s="168"/>
      <c r="Y6" s="168"/>
      <c r="Z6" s="95"/>
    </row>
    <row r="7" spans="1:26" s="188" customFormat="1" ht="33.75">
      <c r="A7" s="325" t="s">
        <v>292</v>
      </c>
      <c r="B7" s="326" t="s">
        <v>293</v>
      </c>
      <c r="C7" s="326" t="s">
        <v>294</v>
      </c>
      <c r="D7" s="327" t="s">
        <v>142</v>
      </c>
      <c r="E7" s="328" t="s">
        <v>143</v>
      </c>
      <c r="F7" s="329" t="s">
        <v>144</v>
      </c>
      <c r="G7" s="330" t="s">
        <v>145</v>
      </c>
      <c r="H7" s="326" t="s">
        <v>257</v>
      </c>
      <c r="I7" s="326" t="s">
        <v>164</v>
      </c>
      <c r="J7" s="326" t="s">
        <v>165</v>
      </c>
      <c r="K7" s="329" t="s">
        <v>2</v>
      </c>
      <c r="L7" s="331" t="s">
        <v>73</v>
      </c>
      <c r="M7" s="329" t="s">
        <v>11</v>
      </c>
      <c r="N7" s="329" t="s">
        <v>150</v>
      </c>
      <c r="O7" s="331" t="s">
        <v>225</v>
      </c>
      <c r="P7" s="332" t="s">
        <v>41</v>
      </c>
      <c r="Q7" s="333" t="s">
        <v>226</v>
      </c>
      <c r="R7" s="332" t="s">
        <v>275</v>
      </c>
      <c r="S7" s="325" t="s">
        <v>4</v>
      </c>
      <c r="T7" s="334" t="s">
        <v>22</v>
      </c>
      <c r="U7" s="326" t="s">
        <v>146</v>
      </c>
      <c r="V7" s="326" t="s">
        <v>147</v>
      </c>
      <c r="W7" s="325" t="s">
        <v>20</v>
      </c>
      <c r="X7" s="335" t="s">
        <v>18</v>
      </c>
      <c r="Y7" s="335" t="s">
        <v>17</v>
      </c>
      <c r="Z7" s="336" t="s">
        <v>66</v>
      </c>
    </row>
    <row r="8" spans="1:26" s="78" customFormat="1" ht="12">
      <c r="A8" s="269">
        <v>1</v>
      </c>
      <c r="B8" s="312"/>
      <c r="C8" s="312"/>
      <c r="D8" s="312"/>
      <c r="E8" s="278"/>
      <c r="F8" s="278"/>
      <c r="G8" s="278"/>
      <c r="H8" s="132"/>
      <c r="I8" s="77"/>
      <c r="J8" s="132"/>
      <c r="K8" s="278"/>
      <c r="L8" s="212"/>
      <c r="M8" s="278"/>
      <c r="N8" s="278"/>
      <c r="O8" s="279"/>
      <c r="P8" s="76"/>
      <c r="Q8" s="96"/>
      <c r="R8" s="76"/>
      <c r="S8" s="133">
        <f aca="true" t="shared" si="0" ref="S8:S39">IF($H8="","",VLOOKUP($H8,$H$180:$L$344,2,FALSE))</f>
      </c>
      <c r="T8" s="134">
        <f aca="true" t="shared" si="1" ref="T8:T39">IF($H8="","",VLOOKUP($H8,$H$179:$L$344,3,FALSE))</f>
      </c>
      <c r="U8" s="134">
        <f>IF($H8="","",VLOOKUP($H8,$H$179:$L$313,4,FALSE))</f>
      </c>
      <c r="V8" s="134">
        <f>IF($H8="","",VLOOKUP($H8,$H$179:$L$313,5,FALSE))</f>
      </c>
      <c r="W8" s="54">
        <f>IF($M8&lt;&gt;"",IF($N8&lt;&gt;"",IF(ISNA($X8),"Error Tipo o Cat.",IF($O8&lt;&gt;"",IF(AND($O8&gt;=$X8,$O8&lt;=$Y8),"","Fecha errónea"),"")),""),"")</f>
      </c>
      <c r="X8" s="305">
        <f>IF(OR($M8="",$N8=""),"",IF($M8="PF",VLOOKUP($N8,$R$179:$T$217,3,FALSE),IF($M8="PI",VLOOKUP($N8,$R$218:$T$229,3,FALSE),IF($M8="PRF",VLOOKUP($N8,$R$230:$T$230,3,FALSE),VLOOKUP($N8,#REF!,3,FALSE)))))</f>
      </c>
      <c r="Y8" s="305">
        <f>IF(OR($M8="",$N8=""),"",IF($M8="PF",VLOOKUP($N8,$R$179:$U$217,4,FALSE),IF($M8="PI",VLOOKUP($N8,$R$218:$U$229,4,FALSE),IF($M8="PRF",VLOOKUP($N8,$R$230:$U$230,4,FALSE),VLOOKUP($N8,#REF!,4,FALSE)))))</f>
      </c>
      <c r="Z8" s="225">
        <f>IF(ISERROR(VLOOKUP(CONCATENATE($M8,$K8),$W$179:$X$186,2,FALSE)),"",(VLOOKUP(CONCATENATE($M8,$K8),$W$179:$X$186,2,FALSE)))</f>
      </c>
    </row>
    <row r="9" spans="1:26" s="78" customFormat="1" ht="15" customHeight="1">
      <c r="A9" s="269">
        <v>2</v>
      </c>
      <c r="B9" s="313"/>
      <c r="C9" s="313"/>
      <c r="D9" s="313"/>
      <c r="E9" s="278"/>
      <c r="F9" s="278"/>
      <c r="G9" s="278"/>
      <c r="H9" s="132"/>
      <c r="I9" s="77"/>
      <c r="J9" s="132"/>
      <c r="K9" s="278"/>
      <c r="L9" s="212"/>
      <c r="M9" s="278"/>
      <c r="N9" s="278"/>
      <c r="O9" s="279"/>
      <c r="P9" s="76"/>
      <c r="Q9" s="96"/>
      <c r="R9" s="76"/>
      <c r="S9" s="133">
        <f t="shared" si="0"/>
      </c>
      <c r="T9" s="134">
        <f t="shared" si="1"/>
      </c>
      <c r="U9" s="134">
        <f aca="true" t="shared" si="2" ref="U9:U40">IF($H9="","",VLOOKUP($H9,$H$179:$L$344,4,FALSE))</f>
      </c>
      <c r="V9" s="134">
        <f aca="true" t="shared" si="3" ref="V9:V40">IF($H9="","",VLOOKUP($H9,$H$179:$L$344,5,FALSE))</f>
      </c>
      <c r="W9" s="54">
        <f>IF($M9&lt;&gt;"",IF($N9&lt;&gt;"",IF(ISNA($X9),"Error Tipo o Cat.",IF($O9&lt;&gt;"",IF(AND($O9&gt;=$X9,$O9&lt;=$Y9),"","Fecha errónea"),"")),""),"")</f>
      </c>
      <c r="X9" s="305">
        <f>IF(OR($M9="",$N9=""),"",IF($M9="PF",VLOOKUP($N9,$R$179:$T$217,3,FALSE),IF($M9="PI",VLOOKUP($N9,$R$218:$T$229,3,FALSE),IF($M9="PRF",VLOOKUP($N9,$R$230:$T$230,3,FALSE),VLOOKUP($N9,#REF!,3,FALSE)))))</f>
      </c>
      <c r="Y9" s="305">
        <f>IF(OR($M9="",$N9=""),"",IF($M9="PF",VLOOKUP($N9,$R$179:$U$217,4,FALSE),IF($M9="PI",VLOOKUP($N9,$R$218:$U$229,4,FALSE),IF($M9="PRF",VLOOKUP($N9,$R$230:$U$230,4,FALSE),VLOOKUP($N9,#REF!,4,FALSE)))))</f>
      </c>
      <c r="Z9" s="225">
        <f aca="true" t="shared" si="4" ref="Z9:Z72">IF(ISERROR(VLOOKUP(CONCATENATE($M9,$K9),$W$179:$X$186,2,FALSE)),"",(VLOOKUP(CONCATENATE($M9,$K9),$W$179:$X$186,2,FALSE)))</f>
      </c>
    </row>
    <row r="10" spans="1:26" s="78" customFormat="1" ht="12">
      <c r="A10" s="269">
        <v>3</v>
      </c>
      <c r="B10" s="313"/>
      <c r="C10" s="313"/>
      <c r="D10" s="313"/>
      <c r="E10" s="278"/>
      <c r="F10" s="278"/>
      <c r="G10" s="278"/>
      <c r="H10" s="132"/>
      <c r="I10" s="77"/>
      <c r="J10" s="132"/>
      <c r="K10" s="278"/>
      <c r="L10" s="212"/>
      <c r="M10" s="278"/>
      <c r="N10" s="278"/>
      <c r="O10" s="279"/>
      <c r="P10" s="76"/>
      <c r="Q10" s="96"/>
      <c r="R10" s="76"/>
      <c r="S10" s="133">
        <f t="shared" si="0"/>
      </c>
      <c r="T10" s="134">
        <f t="shared" si="1"/>
      </c>
      <c r="U10" s="134">
        <f t="shared" si="2"/>
      </c>
      <c r="V10" s="134">
        <f t="shared" si="3"/>
      </c>
      <c r="W10" s="54">
        <f aca="true" t="shared" si="5" ref="W10:W71">IF($M10&lt;&gt;"",IF($N10&lt;&gt;"",IF(ISNA($X10),"Error Tipo o Cat.",IF($O10&lt;&gt;"",IF(AND($O10&gt;=$X10,$O10&lt;=$Y10),"","Fecha errónea"),"")),""),"")</f>
      </c>
      <c r="X10" s="305">
        <f>IF(OR($M10="",$N10=""),"",IF($M10="PF",VLOOKUP($N10,$R$179:$T$217,3,FALSE),IF($M10="PI",VLOOKUP($N10,$R$218:$T$229,3,FALSE),IF($M10="PRF",VLOOKUP($N10,$R$230:$T$230,3,FALSE),VLOOKUP($N10,#REF!,3,FALSE)))))</f>
      </c>
      <c r="Y10" s="305">
        <f>IF(OR($M10="",$N10=""),"",IF($M10="PF",VLOOKUP($N10,$R$179:$U$217,4,FALSE),IF($M10="PI",VLOOKUP($N10,$R$218:$U$229,4,FALSE),IF($M10="PRF",VLOOKUP($N10,$R$230:$U$230,4,FALSE),VLOOKUP($N10,#REF!,4,FALSE)))))</f>
      </c>
      <c r="Z10" s="225">
        <f t="shared" si="4"/>
      </c>
    </row>
    <row r="11" spans="1:26" s="78" customFormat="1" ht="12">
      <c r="A11" s="269">
        <v>4</v>
      </c>
      <c r="B11" s="316"/>
      <c r="C11" s="316"/>
      <c r="D11" s="316"/>
      <c r="E11" s="278"/>
      <c r="F11" s="278"/>
      <c r="G11" s="309"/>
      <c r="H11" s="132"/>
      <c r="I11" s="77"/>
      <c r="J11" s="132"/>
      <c r="K11" s="278"/>
      <c r="L11" s="212"/>
      <c r="M11" s="278"/>
      <c r="N11" s="278"/>
      <c r="O11" s="279"/>
      <c r="P11" s="76"/>
      <c r="Q11" s="96"/>
      <c r="R11" s="76"/>
      <c r="S11" s="133">
        <f t="shared" si="0"/>
      </c>
      <c r="T11" s="134">
        <f t="shared" si="1"/>
      </c>
      <c r="U11" s="134">
        <f t="shared" si="2"/>
      </c>
      <c r="V11" s="134">
        <f t="shared" si="3"/>
      </c>
      <c r="W11" s="54">
        <f t="shared" si="5"/>
      </c>
      <c r="X11" s="305">
        <f>IF(OR($M11="",$N11=""),"",IF($M11="PF",VLOOKUP($N11,$R$179:$T$217,3,FALSE),IF($M11="PI",VLOOKUP($N11,$R$218:$T$229,3,FALSE),IF($M11="PRF",VLOOKUP($N11,$R$230:$T$230,3,FALSE),VLOOKUP($N11,#REF!,3,FALSE)))))</f>
      </c>
      <c r="Y11" s="305">
        <f>IF(OR($M11="",$N11=""),"",IF($M11="PF",VLOOKUP($N11,$R$179:$U$217,4,FALSE),IF($M11="PI",VLOOKUP($N11,$R$218:$U$229,4,FALSE),IF($M11="PRF",VLOOKUP($N11,$R$230:$U$230,4,FALSE),VLOOKUP($N11,#REF!,4,FALSE)))))</f>
      </c>
      <c r="Z11" s="225">
        <f t="shared" si="4"/>
      </c>
    </row>
    <row r="12" spans="1:26" s="78" customFormat="1" ht="12">
      <c r="A12" s="269">
        <v>5</v>
      </c>
      <c r="B12" s="313"/>
      <c r="C12" s="313"/>
      <c r="D12" s="313"/>
      <c r="E12" s="278"/>
      <c r="F12" s="278"/>
      <c r="G12" s="309"/>
      <c r="H12" s="132"/>
      <c r="I12" s="77"/>
      <c r="J12" s="132"/>
      <c r="K12" s="278"/>
      <c r="L12" s="212"/>
      <c r="M12" s="278"/>
      <c r="N12" s="278"/>
      <c r="O12" s="279"/>
      <c r="P12" s="76"/>
      <c r="Q12" s="96"/>
      <c r="R12" s="76"/>
      <c r="S12" s="133">
        <f t="shared" si="0"/>
      </c>
      <c r="T12" s="134">
        <f t="shared" si="1"/>
      </c>
      <c r="U12" s="134">
        <f t="shared" si="2"/>
      </c>
      <c r="V12" s="134">
        <f t="shared" si="3"/>
      </c>
      <c r="W12" s="54">
        <f t="shared" si="5"/>
      </c>
      <c r="X12" s="305">
        <f>IF(OR($M12="",$N12=""),"",IF($M12="PF",VLOOKUP($N12,$R$179:$T$217,3,FALSE),IF($M12="PI",VLOOKUP($N12,$R$218:$T$229,3,FALSE),IF($M12="PRF",VLOOKUP($N12,$R$230:$T$230,3,FALSE),VLOOKUP($N12,#REF!,3,FALSE)))))</f>
      </c>
      <c r="Y12" s="305">
        <f>IF(OR($M12="",$N12=""),"",IF($M12="PF",VLOOKUP($N12,$R$179:$U$217,4,FALSE),IF($M12="PI",VLOOKUP($N12,$R$218:$U$229,4,FALSE),IF($M12="PRF",VLOOKUP($N12,$R$230:$U$230,4,FALSE),VLOOKUP($N12,#REF!,4,FALSE)))))</f>
      </c>
      <c r="Z12" s="225">
        <f t="shared" si="4"/>
      </c>
    </row>
    <row r="13" spans="1:26" s="78" customFormat="1" ht="12">
      <c r="A13" s="269">
        <v>6</v>
      </c>
      <c r="B13" s="313"/>
      <c r="C13" s="313"/>
      <c r="D13" s="313"/>
      <c r="E13" s="278"/>
      <c r="F13" s="278"/>
      <c r="G13" s="309"/>
      <c r="H13" s="132"/>
      <c r="I13" s="77"/>
      <c r="J13" s="132"/>
      <c r="K13" s="278"/>
      <c r="L13" s="212"/>
      <c r="M13" s="278"/>
      <c r="N13" s="278"/>
      <c r="O13" s="279"/>
      <c r="P13" s="76"/>
      <c r="Q13" s="96"/>
      <c r="R13" s="76"/>
      <c r="S13" s="133">
        <f t="shared" si="0"/>
      </c>
      <c r="T13" s="134">
        <f t="shared" si="1"/>
      </c>
      <c r="U13" s="134">
        <f t="shared" si="2"/>
      </c>
      <c r="V13" s="134">
        <f t="shared" si="3"/>
      </c>
      <c r="W13" s="54">
        <f t="shared" si="5"/>
      </c>
      <c r="X13" s="305">
        <f>IF(OR($M13="",$N13=""),"",IF($M13="PF",VLOOKUP($N13,$R$179:$T$217,3,FALSE),IF($M13="PI",VLOOKUP($N13,$R$218:$T$229,3,FALSE),IF($M13="PRF",VLOOKUP($N13,$R$230:$T$230,3,FALSE),VLOOKUP($N13,#REF!,3,FALSE)))))</f>
      </c>
      <c r="Y13" s="305">
        <f>IF(OR($M13="",$N13=""),"",IF($M13="PF",VLOOKUP($N13,$R$179:$U$217,4,FALSE),IF($M13="PI",VLOOKUP($N13,$R$218:$U$229,4,FALSE),IF($M13="PRF",VLOOKUP($N13,$R$230:$U$230,4,FALSE),VLOOKUP($N13,#REF!,4,FALSE)))))</f>
      </c>
      <c r="Z13" s="225">
        <f t="shared" si="4"/>
      </c>
    </row>
    <row r="14" spans="1:26" s="78" customFormat="1" ht="12">
      <c r="A14" s="269">
        <v>7</v>
      </c>
      <c r="B14" s="313"/>
      <c r="C14" s="313"/>
      <c r="D14" s="313"/>
      <c r="E14" s="278"/>
      <c r="F14" s="278"/>
      <c r="G14" s="309"/>
      <c r="H14" s="132"/>
      <c r="I14" s="77"/>
      <c r="J14" s="132"/>
      <c r="K14" s="278"/>
      <c r="L14" s="212"/>
      <c r="M14" s="278"/>
      <c r="N14" s="278"/>
      <c r="O14" s="279"/>
      <c r="P14" s="76"/>
      <c r="Q14" s="96"/>
      <c r="R14" s="76"/>
      <c r="S14" s="133">
        <f t="shared" si="0"/>
      </c>
      <c r="T14" s="134">
        <f t="shared" si="1"/>
      </c>
      <c r="U14" s="134">
        <f t="shared" si="2"/>
      </c>
      <c r="V14" s="134">
        <f t="shared" si="3"/>
      </c>
      <c r="W14" s="54">
        <f t="shared" si="5"/>
      </c>
      <c r="X14" s="305">
        <f>IF(OR($M14="",$N14=""),"",IF($M14="PF",VLOOKUP($N14,$R$179:$T$217,3,FALSE),IF($M14="PI",VLOOKUP($N14,$R$218:$T$229,3,FALSE),IF($M14="PRF",VLOOKUP($N14,$R$230:$T$230,3,FALSE),VLOOKUP($N14,#REF!,3,FALSE)))))</f>
      </c>
      <c r="Y14" s="305">
        <f>IF(OR($M14="",$N14=""),"",IF($M14="PF",VLOOKUP($N14,$R$179:$U$217,4,FALSE),IF($M14="PI",VLOOKUP($N14,$R$218:$U$229,4,FALSE),IF($M14="PRF",VLOOKUP($N14,$R$230:$U$230,4,FALSE),VLOOKUP($N14,#REF!,4,FALSE)))))</f>
      </c>
      <c r="Z14" s="225">
        <f t="shared" si="4"/>
      </c>
    </row>
    <row r="15" spans="1:26" s="78" customFormat="1" ht="12">
      <c r="A15" s="269">
        <v>8</v>
      </c>
      <c r="B15" s="313"/>
      <c r="C15" s="313"/>
      <c r="D15" s="313"/>
      <c r="E15" s="278"/>
      <c r="F15" s="278"/>
      <c r="G15" s="278"/>
      <c r="H15" s="132"/>
      <c r="I15" s="77"/>
      <c r="J15" s="132"/>
      <c r="K15" s="278"/>
      <c r="L15" s="212"/>
      <c r="M15" s="278"/>
      <c r="N15" s="278"/>
      <c r="O15" s="279"/>
      <c r="P15" s="76"/>
      <c r="Q15" s="96"/>
      <c r="R15" s="76"/>
      <c r="S15" s="133">
        <f t="shared" si="0"/>
      </c>
      <c r="T15" s="134">
        <f t="shared" si="1"/>
      </c>
      <c r="U15" s="134">
        <f t="shared" si="2"/>
      </c>
      <c r="V15" s="134">
        <f t="shared" si="3"/>
      </c>
      <c r="W15" s="54">
        <f t="shared" si="5"/>
      </c>
      <c r="X15" s="305">
        <f>IF(OR($M15="",$N15=""),"",IF($M15="PF",VLOOKUP($N15,$R$179:$T$217,3,FALSE),IF($M15="PI",VLOOKUP($N15,$R$218:$T$229,3,FALSE),IF($M15="PRF",VLOOKUP($N15,$R$230:$T$230,3,FALSE),VLOOKUP($N15,#REF!,3,FALSE)))))</f>
      </c>
      <c r="Y15" s="305">
        <f>IF(OR($M15="",$N15=""),"",IF($M15="PF",VLOOKUP($N15,$R$179:$U$217,4,FALSE),IF($M15="PI",VLOOKUP($N15,$R$218:$U$229,4,FALSE),IF($M15="PRF",VLOOKUP($N15,$R$230:$U$230,4,FALSE),VLOOKUP($N15,#REF!,4,FALSE)))))</f>
      </c>
      <c r="Z15" s="225">
        <f t="shared" si="4"/>
      </c>
    </row>
    <row r="16" spans="1:26" s="78" customFormat="1" ht="12">
      <c r="A16" s="269">
        <v>9</v>
      </c>
      <c r="B16" s="313"/>
      <c r="C16" s="313"/>
      <c r="D16" s="313"/>
      <c r="E16" s="278"/>
      <c r="F16" s="278"/>
      <c r="G16" s="278"/>
      <c r="H16" s="132"/>
      <c r="I16" s="77"/>
      <c r="J16" s="132"/>
      <c r="K16" s="278"/>
      <c r="L16" s="212"/>
      <c r="M16" s="278"/>
      <c r="N16" s="278"/>
      <c r="O16" s="279"/>
      <c r="P16" s="76"/>
      <c r="Q16" s="96"/>
      <c r="R16" s="76"/>
      <c r="S16" s="133">
        <f t="shared" si="0"/>
      </c>
      <c r="T16" s="134">
        <f t="shared" si="1"/>
      </c>
      <c r="U16" s="134">
        <f t="shared" si="2"/>
      </c>
      <c r="V16" s="134">
        <f t="shared" si="3"/>
      </c>
      <c r="W16" s="54">
        <f t="shared" si="5"/>
      </c>
      <c r="X16" s="305">
        <f>IF(OR($M16="",$N16=""),"",IF($M16="PF",VLOOKUP($N16,$R$179:$T$217,3,FALSE),IF($M16="PI",VLOOKUP($N16,$R$218:$T$229,3,FALSE),IF($M16="PRF",VLOOKUP($N16,$R$230:$T$230,3,FALSE),VLOOKUP($N16,#REF!,3,FALSE)))))</f>
      </c>
      <c r="Y16" s="305">
        <f>IF(OR($M16="",$N16=""),"",IF($M16="PF",VLOOKUP($N16,$R$179:$U$217,4,FALSE),IF($M16="PI",VLOOKUP($N16,$R$218:$U$229,4,FALSE),IF($M16="PRF",VLOOKUP($N16,$R$230:$U$230,4,FALSE),VLOOKUP($N16,#REF!,4,FALSE)))))</f>
      </c>
      <c r="Z16" s="225">
        <f t="shared" si="4"/>
      </c>
    </row>
    <row r="17" spans="1:26" s="78" customFormat="1" ht="12">
      <c r="A17" s="269">
        <v>10</v>
      </c>
      <c r="B17" s="313"/>
      <c r="C17" s="313"/>
      <c r="D17" s="314"/>
      <c r="E17" s="278"/>
      <c r="F17" s="278"/>
      <c r="G17" s="278"/>
      <c r="H17" s="132"/>
      <c r="I17" s="77"/>
      <c r="J17" s="132"/>
      <c r="K17" s="278"/>
      <c r="L17" s="212"/>
      <c r="M17" s="278"/>
      <c r="N17" s="278"/>
      <c r="O17" s="279"/>
      <c r="P17" s="76"/>
      <c r="Q17" s="96"/>
      <c r="R17" s="76"/>
      <c r="S17" s="133">
        <f t="shared" si="0"/>
      </c>
      <c r="T17" s="134">
        <f t="shared" si="1"/>
      </c>
      <c r="U17" s="134">
        <f t="shared" si="2"/>
      </c>
      <c r="V17" s="134">
        <f t="shared" si="3"/>
      </c>
      <c r="W17" s="54">
        <f t="shared" si="5"/>
      </c>
      <c r="X17" s="305">
        <f>IF(OR($M17="",$N17=""),"",IF($M17="PF",VLOOKUP($N17,$R$179:$T$217,3,FALSE),IF($M17="PI",VLOOKUP($N17,$R$218:$T$229,3,FALSE),IF($M17="PRF",VLOOKUP($N17,$R$230:$T$230,3,FALSE),VLOOKUP($N17,#REF!,3,FALSE)))))</f>
      </c>
      <c r="Y17" s="305">
        <f>IF(OR($M17="",$N17=""),"",IF($M17="PF",VLOOKUP($N17,$R$179:$U$217,4,FALSE),IF($M17="PI",VLOOKUP($N17,$R$218:$U$229,4,FALSE),IF($M17="PRF",VLOOKUP($N17,$R$230:$U$230,4,FALSE),VLOOKUP($N17,#REF!,4,FALSE)))))</f>
      </c>
      <c r="Z17" s="225">
        <f t="shared" si="4"/>
      </c>
    </row>
    <row r="18" spans="1:26" s="78" customFormat="1" ht="12">
      <c r="A18" s="269">
        <v>11</v>
      </c>
      <c r="B18" s="313"/>
      <c r="C18" s="313"/>
      <c r="D18" s="314"/>
      <c r="E18" s="278"/>
      <c r="F18" s="278"/>
      <c r="G18" s="278"/>
      <c r="H18" s="132"/>
      <c r="I18" s="77"/>
      <c r="J18" s="132"/>
      <c r="K18" s="278"/>
      <c r="L18" s="212"/>
      <c r="M18" s="278"/>
      <c r="N18" s="278"/>
      <c r="O18" s="279"/>
      <c r="P18" s="76"/>
      <c r="Q18" s="96"/>
      <c r="R18" s="76"/>
      <c r="S18" s="133">
        <f t="shared" si="0"/>
      </c>
      <c r="T18" s="134">
        <f t="shared" si="1"/>
      </c>
      <c r="U18" s="134">
        <f t="shared" si="2"/>
      </c>
      <c r="V18" s="134">
        <f t="shared" si="3"/>
      </c>
      <c r="W18" s="54">
        <f t="shared" si="5"/>
      </c>
      <c r="X18" s="305">
        <f>IF(OR($M18="",$N18=""),"",IF($M18="PF",VLOOKUP($N18,$R$179:$T$217,3,FALSE),IF($M18="PI",VLOOKUP($N18,$R$218:$T$229,3,FALSE),IF($M18="PRF",VLOOKUP($N18,$R$230:$T$230,3,FALSE),VLOOKUP($N18,#REF!,3,FALSE)))))</f>
      </c>
      <c r="Y18" s="305">
        <f>IF(OR($M18="",$N18=""),"",IF($M18="PF",VLOOKUP($N18,$R$179:$U$217,4,FALSE),IF($M18="PI",VLOOKUP($N18,$R$218:$U$229,4,FALSE),IF($M18="PRF",VLOOKUP($N18,$R$230:$U$230,4,FALSE),VLOOKUP($N18,#REF!,4,FALSE)))))</f>
      </c>
      <c r="Z18" s="225">
        <f t="shared" si="4"/>
      </c>
    </row>
    <row r="19" spans="1:26" s="78" customFormat="1" ht="12">
      <c r="A19" s="269">
        <v>12</v>
      </c>
      <c r="B19" s="313"/>
      <c r="C19" s="313"/>
      <c r="D19" s="314"/>
      <c r="E19" s="278"/>
      <c r="F19" s="278"/>
      <c r="G19" s="278"/>
      <c r="H19" s="132"/>
      <c r="I19" s="77"/>
      <c r="J19" s="132"/>
      <c r="K19" s="278"/>
      <c r="L19" s="212"/>
      <c r="M19" s="278"/>
      <c r="N19" s="278"/>
      <c r="O19" s="279"/>
      <c r="P19" s="76"/>
      <c r="Q19" s="96"/>
      <c r="R19" s="76"/>
      <c r="S19" s="133">
        <f t="shared" si="0"/>
      </c>
      <c r="T19" s="134">
        <f t="shared" si="1"/>
      </c>
      <c r="U19" s="134">
        <f t="shared" si="2"/>
      </c>
      <c r="V19" s="134">
        <f t="shared" si="3"/>
      </c>
      <c r="W19" s="54">
        <f t="shared" si="5"/>
      </c>
      <c r="X19" s="305">
        <f>IF(OR($M19="",$N19=""),"",IF($M19="PF",VLOOKUP($N19,$R$179:$T$217,3,FALSE),IF($M19="PI",VLOOKUP($N19,$R$218:$T$229,3,FALSE),IF($M19="PRF",VLOOKUP($N19,$R$230:$T$230,3,FALSE),VLOOKUP($N19,#REF!,3,FALSE)))))</f>
      </c>
      <c r="Y19" s="305">
        <f>IF(OR($M19="",$N19=""),"",IF($M19="PF",VLOOKUP($N19,$R$179:$U$217,4,FALSE),IF($M19="PI",VLOOKUP($N19,$R$218:$U$229,4,FALSE),IF($M19="PRF",VLOOKUP($N19,$R$230:$U$230,4,FALSE),VLOOKUP($N19,#REF!,4,FALSE)))))</f>
      </c>
      <c r="Z19" s="225">
        <f t="shared" si="4"/>
      </c>
    </row>
    <row r="20" spans="1:26" s="78" customFormat="1" ht="12">
      <c r="A20" s="269">
        <v>13</v>
      </c>
      <c r="B20" s="315"/>
      <c r="C20" s="315"/>
      <c r="D20" s="315"/>
      <c r="E20" s="278"/>
      <c r="F20" s="278"/>
      <c r="G20" s="278"/>
      <c r="H20" s="132"/>
      <c r="I20" s="77"/>
      <c r="J20" s="132"/>
      <c r="K20" s="278"/>
      <c r="L20" s="212"/>
      <c r="M20" s="278"/>
      <c r="N20" s="278"/>
      <c r="O20" s="279"/>
      <c r="P20" s="76"/>
      <c r="Q20" s="96"/>
      <c r="R20" s="76"/>
      <c r="S20" s="133">
        <f t="shared" si="0"/>
      </c>
      <c r="T20" s="134">
        <f t="shared" si="1"/>
      </c>
      <c r="U20" s="134">
        <f t="shared" si="2"/>
      </c>
      <c r="V20" s="134">
        <f t="shared" si="3"/>
      </c>
      <c r="W20" s="54">
        <f t="shared" si="5"/>
      </c>
      <c r="X20" s="305">
        <f>IF(OR($M20="",$N20=""),"",IF($M20="PF",VLOOKUP($N20,$R$179:$T$217,3,FALSE),IF($M20="PI",VLOOKUP($N20,$R$218:$T$229,3,FALSE),IF($M20="PRF",VLOOKUP($N20,$R$230:$T$230,3,FALSE),VLOOKUP($N20,#REF!,3,FALSE)))))</f>
      </c>
      <c r="Y20" s="305">
        <f>IF(OR($M20="",$N20=""),"",IF($M20="PF",VLOOKUP($N20,$R$179:$U$217,4,FALSE),IF($M20="PI",VLOOKUP($N20,$R$218:$U$229,4,FALSE),IF($M20="PRF",VLOOKUP($N20,$R$230:$U$230,4,FALSE),VLOOKUP($N20,#REF!,4,FALSE)))))</f>
      </c>
      <c r="Z20" s="225">
        <f t="shared" si="4"/>
      </c>
    </row>
    <row r="21" spans="1:26" s="78" customFormat="1" ht="12">
      <c r="A21" s="269">
        <v>14</v>
      </c>
      <c r="B21" s="316"/>
      <c r="C21" s="316"/>
      <c r="D21" s="316"/>
      <c r="E21" s="278"/>
      <c r="F21" s="278"/>
      <c r="G21" s="278"/>
      <c r="H21" s="132"/>
      <c r="I21" s="77"/>
      <c r="J21" s="132"/>
      <c r="K21" s="278"/>
      <c r="L21" s="212"/>
      <c r="M21" s="278"/>
      <c r="N21" s="278"/>
      <c r="O21" s="279"/>
      <c r="P21" s="76"/>
      <c r="Q21" s="96"/>
      <c r="R21" s="76"/>
      <c r="S21" s="133">
        <f t="shared" si="0"/>
      </c>
      <c r="T21" s="134">
        <f t="shared" si="1"/>
      </c>
      <c r="U21" s="134">
        <f t="shared" si="2"/>
      </c>
      <c r="V21" s="134">
        <f t="shared" si="3"/>
      </c>
      <c r="W21" s="54">
        <f t="shared" si="5"/>
      </c>
      <c r="X21" s="305">
        <f>IF(OR($M21="",$N21=""),"",IF($M21="PF",VLOOKUP($N21,$R$179:$T$217,3,FALSE),IF($M21="PI",VLOOKUP($N21,$R$218:$T$229,3,FALSE),IF($M21="PRF",VLOOKUP($N21,$R$230:$T$230,3,FALSE),VLOOKUP($N21,#REF!,3,FALSE)))))</f>
      </c>
      <c r="Y21" s="305">
        <f>IF(OR($M21="",$N21=""),"",IF($M21="PF",VLOOKUP($N21,$R$179:$U$217,4,FALSE),IF($M21="PI",VLOOKUP($N21,$R$218:$U$229,4,FALSE),IF($M21="PRF",VLOOKUP($N21,$R$230:$U$230,4,FALSE),VLOOKUP($N21,#REF!,4,FALSE)))))</f>
      </c>
      <c r="Z21" s="225">
        <f t="shared" si="4"/>
      </c>
    </row>
    <row r="22" spans="1:26" s="78" customFormat="1" ht="12">
      <c r="A22" s="269">
        <v>15</v>
      </c>
      <c r="B22" s="316"/>
      <c r="C22" s="316"/>
      <c r="D22" s="316"/>
      <c r="E22" s="278"/>
      <c r="F22" s="278"/>
      <c r="G22" s="278"/>
      <c r="H22" s="132"/>
      <c r="I22" s="77"/>
      <c r="J22" s="132"/>
      <c r="K22" s="278"/>
      <c r="L22" s="212"/>
      <c r="M22" s="278"/>
      <c r="N22" s="278"/>
      <c r="O22" s="279"/>
      <c r="P22" s="76"/>
      <c r="Q22" s="96"/>
      <c r="R22" s="76"/>
      <c r="S22" s="133">
        <f t="shared" si="0"/>
      </c>
      <c r="T22" s="134">
        <f t="shared" si="1"/>
      </c>
      <c r="U22" s="134">
        <f t="shared" si="2"/>
      </c>
      <c r="V22" s="134">
        <f t="shared" si="3"/>
      </c>
      <c r="W22" s="54">
        <f t="shared" si="5"/>
      </c>
      <c r="X22" s="305">
        <f>IF(OR($M22="",$N22=""),"",IF($M22="PF",VLOOKUP($N22,$R$179:$T$217,3,FALSE),IF($M22="PI",VLOOKUP($N22,$R$218:$T$229,3,FALSE),IF($M22="PRF",VLOOKUP($N22,$R$230:$T$230,3,FALSE),VLOOKUP($N22,#REF!,3,FALSE)))))</f>
      </c>
      <c r="Y22" s="305">
        <f>IF(OR($M22="",$N22=""),"",IF($M22="PF",VLOOKUP($N22,$R$179:$U$217,4,FALSE),IF($M22="PI",VLOOKUP($N22,$R$218:$U$229,4,FALSE),IF($M22="PRF",VLOOKUP($N22,$R$230:$U$230,4,FALSE),VLOOKUP($N22,#REF!,4,FALSE)))))</f>
      </c>
      <c r="Z22" s="225">
        <f t="shared" si="4"/>
      </c>
    </row>
    <row r="23" spans="1:26" s="78" customFormat="1" ht="12">
      <c r="A23" s="269">
        <v>16</v>
      </c>
      <c r="B23" s="313"/>
      <c r="C23" s="313"/>
      <c r="D23" s="313"/>
      <c r="E23" s="278"/>
      <c r="F23" s="278"/>
      <c r="G23" s="278"/>
      <c r="H23" s="132"/>
      <c r="I23" s="77"/>
      <c r="J23" s="132"/>
      <c r="K23" s="278"/>
      <c r="L23" s="212"/>
      <c r="M23" s="278"/>
      <c r="N23" s="278"/>
      <c r="O23" s="279"/>
      <c r="P23" s="76"/>
      <c r="Q23" s="96"/>
      <c r="R23" s="76"/>
      <c r="S23" s="133">
        <f t="shared" si="0"/>
      </c>
      <c r="T23" s="134">
        <f t="shared" si="1"/>
      </c>
      <c r="U23" s="134">
        <f t="shared" si="2"/>
      </c>
      <c r="V23" s="134">
        <f t="shared" si="3"/>
      </c>
      <c r="W23" s="54">
        <f t="shared" si="5"/>
      </c>
      <c r="X23" s="305">
        <f>IF(OR($M23="",$N23=""),"",IF($M23="PF",VLOOKUP($N23,$R$179:$T$217,3,FALSE),IF($M23="PI",VLOOKUP($N23,$R$218:$T$229,3,FALSE),IF($M23="PRF",VLOOKUP($N23,$R$230:$T$230,3,FALSE),VLOOKUP($N23,#REF!,3,FALSE)))))</f>
      </c>
      <c r="Y23" s="305">
        <f>IF(OR($M23="",$N23=""),"",IF($M23="PF",VLOOKUP($N23,$R$179:$U$217,4,FALSE),IF($M23="PI",VLOOKUP($N23,$R$218:$U$229,4,FALSE),IF($M23="PRF",VLOOKUP($N23,$R$230:$U$230,4,FALSE),VLOOKUP($N23,#REF!,4,FALSE)))))</f>
      </c>
      <c r="Z23" s="225">
        <f t="shared" si="4"/>
      </c>
    </row>
    <row r="24" spans="1:26" s="78" customFormat="1" ht="12">
      <c r="A24" s="269">
        <v>17</v>
      </c>
      <c r="B24" s="313"/>
      <c r="C24" s="313"/>
      <c r="D24" s="313"/>
      <c r="E24" s="278"/>
      <c r="F24" s="278"/>
      <c r="G24" s="278"/>
      <c r="H24" s="132"/>
      <c r="I24" s="77"/>
      <c r="J24" s="132"/>
      <c r="K24" s="278"/>
      <c r="L24" s="212"/>
      <c r="M24" s="278"/>
      <c r="N24" s="278"/>
      <c r="O24" s="279"/>
      <c r="P24" s="76"/>
      <c r="Q24" s="96"/>
      <c r="R24" s="76"/>
      <c r="S24" s="133">
        <f t="shared" si="0"/>
      </c>
      <c r="T24" s="134">
        <f t="shared" si="1"/>
      </c>
      <c r="U24" s="134">
        <f t="shared" si="2"/>
      </c>
      <c r="V24" s="134">
        <f t="shared" si="3"/>
      </c>
      <c r="W24" s="54">
        <f t="shared" si="5"/>
      </c>
      <c r="X24" s="305">
        <f>IF(OR($M24="",$N24=""),"",IF($M24="PF",VLOOKUP($N24,$R$179:$T$217,3,FALSE),IF($M24="PI",VLOOKUP($N24,$R$218:$T$229,3,FALSE),IF($M24="PRF",VLOOKUP($N24,$R$230:$T$230,3,FALSE),VLOOKUP($N24,#REF!,3,FALSE)))))</f>
      </c>
      <c r="Y24" s="305">
        <f>IF(OR($M24="",$N24=""),"",IF($M24="PF",VLOOKUP($N24,$R$179:$U$217,4,FALSE),IF($M24="PI",VLOOKUP($N24,$R$218:$U$229,4,FALSE),IF($M24="PRF",VLOOKUP($N24,$R$230:$U$230,4,FALSE),VLOOKUP($N24,#REF!,4,FALSE)))))</f>
      </c>
      <c r="Z24" s="225">
        <f t="shared" si="4"/>
      </c>
    </row>
    <row r="25" spans="1:26" s="78" customFormat="1" ht="12">
      <c r="A25" s="269">
        <v>18</v>
      </c>
      <c r="B25" s="278"/>
      <c r="C25" s="296"/>
      <c r="D25" s="278"/>
      <c r="E25" s="278"/>
      <c r="F25" s="278"/>
      <c r="G25" s="278"/>
      <c r="H25" s="132"/>
      <c r="I25" s="77"/>
      <c r="J25" s="132"/>
      <c r="K25" s="278"/>
      <c r="L25" s="212"/>
      <c r="M25" s="278"/>
      <c r="N25" s="278"/>
      <c r="O25" s="279"/>
      <c r="P25" s="76"/>
      <c r="Q25" s="96"/>
      <c r="R25" s="76"/>
      <c r="S25" s="133">
        <f t="shared" si="0"/>
      </c>
      <c r="T25" s="134">
        <f t="shared" si="1"/>
      </c>
      <c r="U25" s="134">
        <f t="shared" si="2"/>
      </c>
      <c r="V25" s="134">
        <f t="shared" si="3"/>
      </c>
      <c r="W25" s="54">
        <f t="shared" si="5"/>
      </c>
      <c r="X25" s="305">
        <f>IF(OR($M25="",$N25=""),"",IF($M25="PF",VLOOKUP($N25,$R$179:$T$217,3,FALSE),IF($M25="PI",VLOOKUP($N25,$R$218:$T$229,3,FALSE),IF($M25="PRF",VLOOKUP($N25,$R$230:$T$230,3,FALSE),VLOOKUP($N25,#REF!,3,FALSE)))))</f>
      </c>
      <c r="Y25" s="305">
        <f>IF(OR($M25="",$N25=""),"",IF($M25="PF",VLOOKUP($N25,$R$179:$U$217,4,FALSE),IF($M25="PI",VLOOKUP($N25,$R$218:$U$229,4,FALSE),IF($M25="PRF",VLOOKUP($N25,$R$230:$U$230,4,FALSE),VLOOKUP($N25,#REF!,4,FALSE)))))</f>
      </c>
      <c r="Z25" s="225">
        <f t="shared" si="4"/>
      </c>
    </row>
    <row r="26" spans="1:26" s="78" customFormat="1" ht="12">
      <c r="A26" s="269">
        <v>19</v>
      </c>
      <c r="B26" s="278"/>
      <c r="C26" s="296"/>
      <c r="D26" s="278"/>
      <c r="E26" s="278"/>
      <c r="F26" s="278"/>
      <c r="G26" s="278"/>
      <c r="H26" s="132"/>
      <c r="I26" s="77"/>
      <c r="J26" s="132"/>
      <c r="K26" s="278"/>
      <c r="L26" s="212"/>
      <c r="M26" s="278"/>
      <c r="N26" s="278"/>
      <c r="O26" s="279"/>
      <c r="P26" s="76"/>
      <c r="Q26" s="96"/>
      <c r="R26" s="76"/>
      <c r="S26" s="133">
        <f t="shared" si="0"/>
      </c>
      <c r="T26" s="134">
        <f t="shared" si="1"/>
      </c>
      <c r="U26" s="134">
        <f t="shared" si="2"/>
      </c>
      <c r="V26" s="134">
        <f t="shared" si="3"/>
      </c>
      <c r="W26" s="54">
        <f t="shared" si="5"/>
      </c>
      <c r="X26" s="305">
        <f>IF(OR($M26="",$N26=""),"",IF($M26="PF",VLOOKUP($N26,$R$179:$T$217,3,FALSE),IF($M26="PI",VLOOKUP($N26,$R$218:$T$229,3,FALSE),IF($M26="PRF",VLOOKUP($N26,$R$230:$T$230,3,FALSE),VLOOKUP($N26,#REF!,3,FALSE)))))</f>
      </c>
      <c r="Y26" s="305">
        <f>IF(OR($M26="",$N26=""),"",IF($M26="PF",VLOOKUP($N26,$R$179:$U$217,4,FALSE),IF($M26="PI",VLOOKUP($N26,$R$218:$U$229,4,FALSE),IF($M26="PRF",VLOOKUP($N26,$R$230:$U$230,4,FALSE),VLOOKUP($N26,#REF!,4,FALSE)))))</f>
      </c>
      <c r="Z26" s="225">
        <f t="shared" si="4"/>
      </c>
    </row>
    <row r="27" spans="1:26" s="78" customFormat="1" ht="12">
      <c r="A27" s="269">
        <v>20</v>
      </c>
      <c r="B27" s="278"/>
      <c r="C27" s="296"/>
      <c r="D27" s="278"/>
      <c r="E27" s="278"/>
      <c r="F27" s="278"/>
      <c r="G27" s="278"/>
      <c r="H27" s="132"/>
      <c r="I27" s="77"/>
      <c r="J27" s="132"/>
      <c r="K27" s="278"/>
      <c r="L27" s="212"/>
      <c r="M27" s="278"/>
      <c r="N27" s="278"/>
      <c r="O27" s="279"/>
      <c r="P27" s="76"/>
      <c r="Q27" s="96"/>
      <c r="R27" s="76"/>
      <c r="S27" s="133">
        <f t="shared" si="0"/>
      </c>
      <c r="T27" s="134">
        <f t="shared" si="1"/>
      </c>
      <c r="U27" s="134">
        <f t="shared" si="2"/>
      </c>
      <c r="V27" s="134">
        <f t="shared" si="3"/>
      </c>
      <c r="W27" s="54">
        <f t="shared" si="5"/>
      </c>
      <c r="X27" s="305">
        <f>IF(OR($M27="",$N27=""),"",IF($M27="PF",VLOOKUP($N27,$R$179:$T$217,3,FALSE),IF($M27="PI",VLOOKUP($N27,$R$218:$T$229,3,FALSE),IF($M27="PRF",VLOOKUP($N27,$R$230:$T$230,3,FALSE),VLOOKUP($N27,#REF!,3,FALSE)))))</f>
      </c>
      <c r="Y27" s="305">
        <f>IF(OR($M27="",$N27=""),"",IF($M27="PF",VLOOKUP($N27,$R$179:$U$217,4,FALSE),IF($M27="PI",VLOOKUP($N27,$R$218:$U$229,4,FALSE),IF($M27="PRF",VLOOKUP($N27,$R$230:$U$230,4,FALSE),VLOOKUP($N27,#REF!,4,FALSE)))))</f>
      </c>
      <c r="Z27" s="225">
        <f t="shared" si="4"/>
      </c>
    </row>
    <row r="28" spans="1:26" s="78" customFormat="1" ht="12">
      <c r="A28" s="269">
        <v>21</v>
      </c>
      <c r="B28" s="278"/>
      <c r="C28" s="296"/>
      <c r="D28" s="278"/>
      <c r="E28" s="278"/>
      <c r="F28" s="278"/>
      <c r="G28" s="278"/>
      <c r="H28" s="132"/>
      <c r="I28" s="77"/>
      <c r="J28" s="132"/>
      <c r="K28" s="278"/>
      <c r="L28" s="212"/>
      <c r="M28" s="278"/>
      <c r="N28" s="278"/>
      <c r="O28" s="279"/>
      <c r="P28" s="76"/>
      <c r="Q28" s="96"/>
      <c r="R28" s="76"/>
      <c r="S28" s="133">
        <f t="shared" si="0"/>
      </c>
      <c r="T28" s="134">
        <f t="shared" si="1"/>
      </c>
      <c r="U28" s="134">
        <f t="shared" si="2"/>
      </c>
      <c r="V28" s="134">
        <f t="shared" si="3"/>
      </c>
      <c r="W28" s="54">
        <f t="shared" si="5"/>
      </c>
      <c r="X28" s="305">
        <f>IF(OR($M28="",$N28=""),"",IF($M28="PF",VLOOKUP($N28,$R$179:$T$217,3,FALSE),IF($M28="PI",VLOOKUP($N28,$R$218:$T$229,3,FALSE),IF($M28="PRF",VLOOKUP($N28,$R$230:$T$230,3,FALSE),VLOOKUP($N28,#REF!,3,FALSE)))))</f>
      </c>
      <c r="Y28" s="305">
        <f>IF(OR($M28="",$N28=""),"",IF($M28="PF",VLOOKUP($N28,$R$179:$U$217,4,FALSE),IF($M28="PI",VLOOKUP($N28,$R$218:$U$229,4,FALSE),IF($M28="PRF",VLOOKUP($N28,$R$230:$U$230,4,FALSE),VLOOKUP($N28,#REF!,4,FALSE)))))</f>
      </c>
      <c r="Z28" s="225">
        <f t="shared" si="4"/>
      </c>
    </row>
    <row r="29" spans="1:26" s="78" customFormat="1" ht="12">
      <c r="A29" s="269">
        <v>22</v>
      </c>
      <c r="B29" s="278"/>
      <c r="C29" s="296"/>
      <c r="D29" s="278"/>
      <c r="E29" s="278"/>
      <c r="F29" s="278"/>
      <c r="G29" s="278"/>
      <c r="H29" s="132"/>
      <c r="I29" s="77"/>
      <c r="J29" s="132"/>
      <c r="K29" s="278"/>
      <c r="L29" s="212"/>
      <c r="M29" s="278"/>
      <c r="N29" s="278"/>
      <c r="O29" s="279"/>
      <c r="P29" s="76"/>
      <c r="Q29" s="96"/>
      <c r="R29" s="76"/>
      <c r="S29" s="133">
        <f t="shared" si="0"/>
      </c>
      <c r="T29" s="134">
        <f t="shared" si="1"/>
      </c>
      <c r="U29" s="134">
        <f t="shared" si="2"/>
      </c>
      <c r="V29" s="134">
        <f t="shared" si="3"/>
      </c>
      <c r="W29" s="54">
        <f t="shared" si="5"/>
      </c>
      <c r="X29" s="305">
        <f>IF(OR($M29="",$N29=""),"",IF($M29="PF",VLOOKUP($N29,$R$179:$T$217,3,FALSE),IF($M29="PI",VLOOKUP($N29,$R$218:$T$229,3,FALSE),IF($M29="PRF",VLOOKUP($N29,$R$230:$T$230,3,FALSE),VLOOKUP($N29,#REF!,3,FALSE)))))</f>
      </c>
      <c r="Y29" s="305">
        <f>IF(OR($M29="",$N29=""),"",IF($M29="PF",VLOOKUP($N29,$R$179:$U$217,4,FALSE),IF($M29="PI",VLOOKUP($N29,$R$218:$U$229,4,FALSE),IF($M29="PRF",VLOOKUP($N29,$R$230:$U$230,4,FALSE),VLOOKUP($N29,#REF!,4,FALSE)))))</f>
      </c>
      <c r="Z29" s="225">
        <f t="shared" si="4"/>
      </c>
    </row>
    <row r="30" spans="1:26" s="78" customFormat="1" ht="12">
      <c r="A30" s="269">
        <v>23</v>
      </c>
      <c r="B30" s="278"/>
      <c r="C30" s="296"/>
      <c r="D30" s="278"/>
      <c r="E30" s="278"/>
      <c r="F30" s="278"/>
      <c r="G30" s="278"/>
      <c r="H30" s="132"/>
      <c r="I30" s="77"/>
      <c r="J30" s="132"/>
      <c r="K30" s="278"/>
      <c r="L30" s="212"/>
      <c r="M30" s="278"/>
      <c r="N30" s="278"/>
      <c r="O30" s="279"/>
      <c r="P30" s="76"/>
      <c r="Q30" s="96"/>
      <c r="R30" s="76"/>
      <c r="S30" s="133">
        <f t="shared" si="0"/>
      </c>
      <c r="T30" s="134">
        <f t="shared" si="1"/>
      </c>
      <c r="U30" s="134">
        <f t="shared" si="2"/>
      </c>
      <c r="V30" s="134">
        <f t="shared" si="3"/>
      </c>
      <c r="W30" s="54">
        <f t="shared" si="5"/>
      </c>
      <c r="X30" s="305">
        <f>IF(OR($M30="",$N30=""),"",IF($M30="PF",VLOOKUP($N30,$R$179:$T$217,3,FALSE),IF($M30="PI",VLOOKUP($N30,$R$218:$T$229,3,FALSE),IF($M30="PRF",VLOOKUP($N30,$R$230:$T$230,3,FALSE),VLOOKUP($N30,#REF!,3,FALSE)))))</f>
      </c>
      <c r="Y30" s="305">
        <f>IF(OR($M30="",$N30=""),"",IF($M30="PF",VLOOKUP($N30,$R$179:$U$217,4,FALSE),IF($M30="PI",VLOOKUP($N30,$R$218:$U$229,4,FALSE),IF($M30="PRF",VLOOKUP($N30,$R$230:$U$230,4,FALSE),VLOOKUP($N30,#REF!,4,FALSE)))))</f>
      </c>
      <c r="Z30" s="225">
        <f t="shared" si="4"/>
      </c>
    </row>
    <row r="31" spans="1:26" s="78" customFormat="1" ht="12">
      <c r="A31" s="269">
        <v>24</v>
      </c>
      <c r="B31" s="278"/>
      <c r="C31" s="296"/>
      <c r="D31" s="278"/>
      <c r="E31" s="278"/>
      <c r="F31" s="278"/>
      <c r="G31" s="278"/>
      <c r="H31" s="132"/>
      <c r="I31" s="77"/>
      <c r="J31" s="132"/>
      <c r="K31" s="278"/>
      <c r="L31" s="212"/>
      <c r="M31" s="278"/>
      <c r="N31" s="278"/>
      <c r="O31" s="279"/>
      <c r="P31" s="76"/>
      <c r="Q31" s="96"/>
      <c r="R31" s="76"/>
      <c r="S31" s="133">
        <f t="shared" si="0"/>
      </c>
      <c r="T31" s="134">
        <f t="shared" si="1"/>
      </c>
      <c r="U31" s="134">
        <f t="shared" si="2"/>
      </c>
      <c r="V31" s="134">
        <f t="shared" si="3"/>
      </c>
      <c r="W31" s="54">
        <f t="shared" si="5"/>
      </c>
      <c r="X31" s="305">
        <f>IF(OR($M31="",$N31=""),"",IF($M31="PF",VLOOKUP($N31,$R$179:$T$217,3,FALSE),IF($M31="PI",VLOOKUP($N31,$R$218:$T$229,3,FALSE),IF($M31="PRF",VLOOKUP($N31,$R$230:$T$230,3,FALSE),VLOOKUP($N31,#REF!,3,FALSE)))))</f>
      </c>
      <c r="Y31" s="305">
        <f>IF(OR($M31="",$N31=""),"",IF($M31="PF",VLOOKUP($N31,$R$179:$U$217,4,FALSE),IF($M31="PI",VLOOKUP($N31,$R$218:$U$229,4,FALSE),IF($M31="PRF",VLOOKUP($N31,$R$230:$U$230,4,FALSE),VLOOKUP($N31,#REF!,4,FALSE)))))</f>
      </c>
      <c r="Z31" s="225">
        <f t="shared" si="4"/>
      </c>
    </row>
    <row r="32" spans="1:26" s="78" customFormat="1" ht="12">
      <c r="A32" s="269">
        <v>25</v>
      </c>
      <c r="B32" s="278"/>
      <c r="C32" s="296"/>
      <c r="D32" s="278"/>
      <c r="E32" s="278"/>
      <c r="F32" s="278"/>
      <c r="G32" s="278"/>
      <c r="H32" s="132"/>
      <c r="I32" s="77"/>
      <c r="J32" s="132"/>
      <c r="K32" s="278"/>
      <c r="L32" s="212"/>
      <c r="M32" s="278"/>
      <c r="N32" s="278"/>
      <c r="O32" s="279"/>
      <c r="P32" s="76"/>
      <c r="Q32" s="96"/>
      <c r="R32" s="76"/>
      <c r="S32" s="133">
        <f t="shared" si="0"/>
      </c>
      <c r="T32" s="134">
        <f t="shared" si="1"/>
      </c>
      <c r="U32" s="134">
        <f t="shared" si="2"/>
      </c>
      <c r="V32" s="134">
        <f t="shared" si="3"/>
      </c>
      <c r="W32" s="54">
        <f t="shared" si="5"/>
      </c>
      <c r="X32" s="305">
        <f>IF(OR($M32="",$N32=""),"",IF($M32="PF",VLOOKUP($N32,$R$179:$T$217,3,FALSE),IF($M32="PI",VLOOKUP($N32,$R$218:$T$229,3,FALSE),IF($M32="PRF",VLOOKUP($N32,$R$230:$T$230,3,FALSE),VLOOKUP($N32,#REF!,3,FALSE)))))</f>
      </c>
      <c r="Y32" s="305">
        <f>IF(OR($M32="",$N32=""),"",IF($M32="PF",VLOOKUP($N32,$R$179:$U$217,4,FALSE),IF($M32="PI",VLOOKUP($N32,$R$218:$U$229,4,FALSE),IF($M32="PRF",VLOOKUP($N32,$R$230:$U$230,4,FALSE),VLOOKUP($N32,#REF!,4,FALSE)))))</f>
      </c>
      <c r="Z32" s="225">
        <f t="shared" si="4"/>
      </c>
    </row>
    <row r="33" spans="1:26" s="78" customFormat="1" ht="12">
      <c r="A33" s="269">
        <v>26</v>
      </c>
      <c r="B33" s="278"/>
      <c r="C33" s="296"/>
      <c r="D33" s="278"/>
      <c r="E33" s="278"/>
      <c r="F33" s="278"/>
      <c r="G33" s="278"/>
      <c r="H33" s="132"/>
      <c r="I33" s="77"/>
      <c r="J33" s="132"/>
      <c r="K33" s="278"/>
      <c r="L33" s="212"/>
      <c r="M33" s="278"/>
      <c r="N33" s="278"/>
      <c r="O33" s="279"/>
      <c r="P33" s="76"/>
      <c r="Q33" s="96"/>
      <c r="R33" s="76"/>
      <c r="S33" s="133">
        <f t="shared" si="0"/>
      </c>
      <c r="T33" s="134">
        <f t="shared" si="1"/>
      </c>
      <c r="U33" s="134">
        <f t="shared" si="2"/>
      </c>
      <c r="V33" s="134">
        <f t="shared" si="3"/>
      </c>
      <c r="W33" s="54">
        <f t="shared" si="5"/>
      </c>
      <c r="X33" s="305">
        <f>IF(OR($M33="",$N33=""),"",IF($M33="PF",VLOOKUP($N33,$R$179:$T$217,3,FALSE),IF($M33="PI",VLOOKUP($N33,$R$218:$T$229,3,FALSE),IF($M33="PRF",VLOOKUP($N33,$R$230:$T$230,3,FALSE),VLOOKUP($N33,#REF!,3,FALSE)))))</f>
      </c>
      <c r="Y33" s="305">
        <f>IF(OR($M33="",$N33=""),"",IF($M33="PF",VLOOKUP($N33,$R$179:$U$217,4,FALSE),IF($M33="PI",VLOOKUP($N33,$R$218:$U$229,4,FALSE),IF($M33="PRF",VLOOKUP($N33,$R$230:$U$230,4,FALSE),VLOOKUP($N33,#REF!,4,FALSE)))))</f>
      </c>
      <c r="Z33" s="225">
        <f t="shared" si="4"/>
      </c>
    </row>
    <row r="34" spans="1:26" s="78" customFormat="1" ht="12">
      <c r="A34" s="269">
        <v>27</v>
      </c>
      <c r="B34" s="278"/>
      <c r="C34" s="296"/>
      <c r="D34" s="278"/>
      <c r="E34" s="278"/>
      <c r="F34" s="278"/>
      <c r="G34" s="278"/>
      <c r="H34" s="132"/>
      <c r="I34" s="77"/>
      <c r="J34" s="132"/>
      <c r="K34" s="278"/>
      <c r="L34" s="212"/>
      <c r="M34" s="278"/>
      <c r="N34" s="278"/>
      <c r="O34" s="279"/>
      <c r="P34" s="76"/>
      <c r="Q34" s="96"/>
      <c r="R34" s="76"/>
      <c r="S34" s="133">
        <f t="shared" si="0"/>
      </c>
      <c r="T34" s="134">
        <f t="shared" si="1"/>
      </c>
      <c r="U34" s="134">
        <f t="shared" si="2"/>
      </c>
      <c r="V34" s="134">
        <f t="shared" si="3"/>
      </c>
      <c r="W34" s="54">
        <f t="shared" si="5"/>
      </c>
      <c r="X34" s="305">
        <f>IF(OR($M34="",$N34=""),"",IF($M34="PF",VLOOKUP($N34,$R$179:$T$217,3,FALSE),IF($M34="PI",VLOOKUP($N34,$R$218:$T$229,3,FALSE),IF($M34="PRF",VLOOKUP($N34,$R$230:$T$230,3,FALSE),VLOOKUP($N34,#REF!,3,FALSE)))))</f>
      </c>
      <c r="Y34" s="305">
        <f>IF(OR($M34="",$N34=""),"",IF($M34="PF",VLOOKUP($N34,$R$179:$U$217,4,FALSE),IF($M34="PI",VLOOKUP($N34,$R$218:$U$229,4,FALSE),IF($M34="PRF",VLOOKUP($N34,$R$230:$U$230,4,FALSE),VLOOKUP($N34,#REF!,4,FALSE)))))</f>
      </c>
      <c r="Z34" s="225">
        <f t="shared" si="4"/>
      </c>
    </row>
    <row r="35" spans="1:26" s="78" customFormat="1" ht="12">
      <c r="A35" s="269">
        <v>28</v>
      </c>
      <c r="B35" s="278"/>
      <c r="C35" s="296"/>
      <c r="D35" s="278"/>
      <c r="E35" s="278"/>
      <c r="F35" s="278"/>
      <c r="G35" s="278"/>
      <c r="H35" s="132"/>
      <c r="I35" s="77"/>
      <c r="J35" s="132"/>
      <c r="K35" s="278"/>
      <c r="L35" s="212"/>
      <c r="M35" s="278"/>
      <c r="N35" s="278"/>
      <c r="O35" s="279"/>
      <c r="P35" s="76"/>
      <c r="Q35" s="96"/>
      <c r="R35" s="76"/>
      <c r="S35" s="133">
        <f t="shared" si="0"/>
      </c>
      <c r="T35" s="134">
        <f t="shared" si="1"/>
      </c>
      <c r="U35" s="134">
        <f t="shared" si="2"/>
      </c>
      <c r="V35" s="134">
        <f t="shared" si="3"/>
      </c>
      <c r="W35" s="54">
        <f t="shared" si="5"/>
      </c>
      <c r="X35" s="305">
        <f>IF(OR($M35="",$N35=""),"",IF($M35="PF",VLOOKUP($N35,$R$179:$T$217,3,FALSE),IF($M35="PI",VLOOKUP($N35,$R$218:$T$229,3,FALSE),IF($M35="PRF",VLOOKUP($N35,$R$230:$T$230,3,FALSE),VLOOKUP($N35,#REF!,3,FALSE)))))</f>
      </c>
      <c r="Y35" s="305">
        <f>IF(OR($M35="",$N35=""),"",IF($M35="PF",VLOOKUP($N35,$R$179:$U$217,4,FALSE),IF($M35="PI",VLOOKUP($N35,$R$218:$U$229,4,FALSE),IF($M35="PRF",VLOOKUP($N35,$R$230:$U$230,4,FALSE),VLOOKUP($N35,#REF!,4,FALSE)))))</f>
      </c>
      <c r="Z35" s="225">
        <f t="shared" si="4"/>
      </c>
    </row>
    <row r="36" spans="1:26" s="78" customFormat="1" ht="12">
      <c r="A36" s="269">
        <v>29</v>
      </c>
      <c r="B36" s="278"/>
      <c r="C36" s="296"/>
      <c r="D36" s="278"/>
      <c r="E36" s="278"/>
      <c r="F36" s="278"/>
      <c r="G36" s="278"/>
      <c r="H36" s="132"/>
      <c r="I36" s="77"/>
      <c r="J36" s="132"/>
      <c r="K36" s="278"/>
      <c r="L36" s="212"/>
      <c r="M36" s="278"/>
      <c r="N36" s="278"/>
      <c r="O36" s="279"/>
      <c r="P36" s="76"/>
      <c r="Q36" s="96"/>
      <c r="R36" s="76"/>
      <c r="S36" s="133">
        <f t="shared" si="0"/>
      </c>
      <c r="T36" s="134">
        <f t="shared" si="1"/>
      </c>
      <c r="U36" s="134">
        <f t="shared" si="2"/>
      </c>
      <c r="V36" s="134">
        <f t="shared" si="3"/>
      </c>
      <c r="W36" s="54">
        <f t="shared" si="5"/>
      </c>
      <c r="X36" s="305">
        <f>IF(OR($M36="",$N36=""),"",IF($M36="PF",VLOOKUP($N36,$R$179:$T$217,3,FALSE),IF($M36="PI",VLOOKUP($N36,$R$218:$T$229,3,FALSE),IF($M36="PRF",VLOOKUP($N36,$R$230:$T$230,3,FALSE),VLOOKUP($N36,#REF!,3,FALSE)))))</f>
      </c>
      <c r="Y36" s="305">
        <f>IF(OR($M36="",$N36=""),"",IF($M36="PF",VLOOKUP($N36,$R$179:$U$217,4,FALSE),IF($M36="PI",VLOOKUP($N36,$R$218:$U$229,4,FALSE),IF($M36="PRF",VLOOKUP($N36,$R$230:$U$230,4,FALSE),VLOOKUP($N36,#REF!,4,FALSE)))))</f>
      </c>
      <c r="Z36" s="225">
        <f t="shared" si="4"/>
      </c>
    </row>
    <row r="37" spans="1:26" s="78" customFormat="1" ht="12">
      <c r="A37" s="269">
        <v>30</v>
      </c>
      <c r="B37" s="278"/>
      <c r="C37" s="296"/>
      <c r="D37" s="278"/>
      <c r="E37" s="278"/>
      <c r="F37" s="278"/>
      <c r="G37" s="278"/>
      <c r="H37" s="132"/>
      <c r="I37" s="77"/>
      <c r="J37" s="132"/>
      <c r="K37" s="278"/>
      <c r="L37" s="212"/>
      <c r="M37" s="278"/>
      <c r="N37" s="278"/>
      <c r="O37" s="279"/>
      <c r="P37" s="76"/>
      <c r="Q37" s="96"/>
      <c r="R37" s="76"/>
      <c r="S37" s="133">
        <f t="shared" si="0"/>
      </c>
      <c r="T37" s="134">
        <f t="shared" si="1"/>
      </c>
      <c r="U37" s="134">
        <f t="shared" si="2"/>
      </c>
      <c r="V37" s="134">
        <f t="shared" si="3"/>
      </c>
      <c r="W37" s="54">
        <f t="shared" si="5"/>
      </c>
      <c r="X37" s="305">
        <f>IF(OR($M37="",$N37=""),"",IF($M37="PF",VLOOKUP($N37,$R$179:$T$217,3,FALSE),IF($M37="PI",VLOOKUP($N37,$R$218:$T$229,3,FALSE),IF($M37="PRF",VLOOKUP($N37,$R$230:$T$230,3,FALSE),VLOOKUP($N37,#REF!,3,FALSE)))))</f>
      </c>
      <c r="Y37" s="305">
        <f>IF(OR($M37="",$N37=""),"",IF($M37="PF",VLOOKUP($N37,$R$179:$U$217,4,FALSE),IF($M37="PI",VLOOKUP($N37,$R$218:$U$229,4,FALSE),IF($M37="PRF",VLOOKUP($N37,$R$230:$U$230,4,FALSE),VLOOKUP($N37,#REF!,4,FALSE)))))</f>
      </c>
      <c r="Z37" s="225">
        <f t="shared" si="4"/>
      </c>
    </row>
    <row r="38" spans="1:26" s="78" customFormat="1" ht="12">
      <c r="A38" s="269">
        <v>31</v>
      </c>
      <c r="B38" s="278"/>
      <c r="C38" s="296"/>
      <c r="D38" s="278"/>
      <c r="E38" s="278"/>
      <c r="F38" s="278"/>
      <c r="G38" s="278"/>
      <c r="H38" s="132"/>
      <c r="I38" s="77"/>
      <c r="J38" s="132"/>
      <c r="K38" s="278"/>
      <c r="L38" s="212"/>
      <c r="M38" s="278"/>
      <c r="N38" s="278"/>
      <c r="O38" s="279"/>
      <c r="P38" s="76"/>
      <c r="Q38" s="96"/>
      <c r="R38" s="76"/>
      <c r="S38" s="133">
        <f t="shared" si="0"/>
      </c>
      <c r="T38" s="134">
        <f t="shared" si="1"/>
      </c>
      <c r="U38" s="134">
        <f t="shared" si="2"/>
      </c>
      <c r="V38" s="134">
        <f t="shared" si="3"/>
      </c>
      <c r="W38" s="54">
        <f t="shared" si="5"/>
      </c>
      <c r="X38" s="305">
        <f>IF(OR($M38="",$N38=""),"",IF($M38="PF",VLOOKUP($N38,$R$179:$T$217,3,FALSE),IF($M38="PI",VLOOKUP($N38,$R$218:$T$229,3,FALSE),IF($M38="PRF",VLOOKUP($N38,$R$230:$T$230,3,FALSE),VLOOKUP($N38,#REF!,3,FALSE)))))</f>
      </c>
      <c r="Y38" s="305">
        <f>IF(OR($M38="",$N38=""),"",IF($M38="PF",VLOOKUP($N38,$R$179:$U$217,4,FALSE),IF($M38="PI",VLOOKUP($N38,$R$218:$U$229,4,FALSE),IF($M38="PRF",VLOOKUP($N38,$R$230:$U$230,4,FALSE),VLOOKUP($N38,#REF!,4,FALSE)))))</f>
      </c>
      <c r="Z38" s="225">
        <f t="shared" si="4"/>
      </c>
    </row>
    <row r="39" spans="1:26" s="78" customFormat="1" ht="12">
      <c r="A39" s="269">
        <v>32</v>
      </c>
      <c r="B39" s="278"/>
      <c r="C39" s="296"/>
      <c r="D39" s="278"/>
      <c r="E39" s="278"/>
      <c r="F39" s="278"/>
      <c r="G39" s="278"/>
      <c r="H39" s="132"/>
      <c r="I39" s="77"/>
      <c r="J39" s="132"/>
      <c r="K39" s="278"/>
      <c r="L39" s="212"/>
      <c r="M39" s="278"/>
      <c r="N39" s="278"/>
      <c r="O39" s="279"/>
      <c r="P39" s="76"/>
      <c r="Q39" s="96"/>
      <c r="R39" s="76"/>
      <c r="S39" s="133">
        <f t="shared" si="0"/>
      </c>
      <c r="T39" s="134">
        <f t="shared" si="1"/>
      </c>
      <c r="U39" s="134">
        <f t="shared" si="2"/>
      </c>
      <c r="V39" s="134">
        <f t="shared" si="3"/>
      </c>
      <c r="W39" s="54">
        <f t="shared" si="5"/>
      </c>
      <c r="X39" s="305">
        <f>IF(OR($M39="",$N39=""),"",IF($M39="PF",VLOOKUP($N39,$R$179:$T$217,3,FALSE),IF($M39="PI",VLOOKUP($N39,$R$218:$T$229,3,FALSE),IF($M39="PRF",VLOOKUP($N39,$R$230:$T$230,3,FALSE),VLOOKUP($N39,#REF!,3,FALSE)))))</f>
      </c>
      <c r="Y39" s="305">
        <f>IF(OR($M39="",$N39=""),"",IF($M39="PF",VLOOKUP($N39,$R$179:$U$217,4,FALSE),IF($M39="PI",VLOOKUP($N39,$R$218:$U$229,4,FALSE),IF($M39="PRF",VLOOKUP($N39,$R$230:$U$230,4,FALSE),VLOOKUP($N39,#REF!,4,FALSE)))))</f>
      </c>
      <c r="Z39" s="225">
        <f t="shared" si="4"/>
      </c>
    </row>
    <row r="40" spans="1:26" s="78" customFormat="1" ht="12">
      <c r="A40" s="269">
        <v>33</v>
      </c>
      <c r="B40" s="278"/>
      <c r="C40" s="296"/>
      <c r="D40" s="278"/>
      <c r="E40" s="278"/>
      <c r="F40" s="278"/>
      <c r="G40" s="278"/>
      <c r="H40" s="132"/>
      <c r="I40" s="77"/>
      <c r="J40" s="132"/>
      <c r="K40" s="278"/>
      <c r="L40" s="212"/>
      <c r="M40" s="278"/>
      <c r="N40" s="278"/>
      <c r="O40" s="279"/>
      <c r="P40" s="76"/>
      <c r="Q40" s="96"/>
      <c r="R40" s="76"/>
      <c r="S40" s="133">
        <f aca="true" t="shared" si="6" ref="S40:S71">IF($H40="","",VLOOKUP($H40,$H$180:$L$344,2,FALSE))</f>
      </c>
      <c r="T40" s="134">
        <f aca="true" t="shared" si="7" ref="T40:T71">IF($H40="","",VLOOKUP($H40,$H$179:$L$344,3,FALSE))</f>
      </c>
      <c r="U40" s="134">
        <f t="shared" si="2"/>
      </c>
      <c r="V40" s="134">
        <f t="shared" si="3"/>
      </c>
      <c r="W40" s="54">
        <f t="shared" si="5"/>
      </c>
      <c r="X40" s="305">
        <f>IF(OR($M40="",$N40=""),"",IF($M40="PF",VLOOKUP($N40,$R$179:$T$217,3,FALSE),IF($M40="PI",VLOOKUP($N40,$R$218:$T$229,3,FALSE),IF($M40="PRF",VLOOKUP($N40,$R$230:$T$230,3,FALSE),VLOOKUP($N40,#REF!,3,FALSE)))))</f>
      </c>
      <c r="Y40" s="305">
        <f>IF(OR($M40="",$N40=""),"",IF($M40="PF",VLOOKUP($N40,$R$179:$U$217,4,FALSE),IF($M40="PI",VLOOKUP($N40,$R$218:$U$229,4,FALSE),IF($M40="PRF",VLOOKUP($N40,$R$230:$U$230,4,FALSE),VLOOKUP($N40,#REF!,4,FALSE)))))</f>
      </c>
      <c r="Z40" s="225">
        <f t="shared" si="4"/>
      </c>
    </row>
    <row r="41" spans="1:26" s="78" customFormat="1" ht="12">
      <c r="A41" s="269">
        <v>34</v>
      </c>
      <c r="B41" s="278"/>
      <c r="C41" s="296"/>
      <c r="D41" s="278"/>
      <c r="E41" s="278"/>
      <c r="F41" s="278"/>
      <c r="G41" s="278"/>
      <c r="H41" s="132"/>
      <c r="I41" s="77"/>
      <c r="J41" s="132"/>
      <c r="K41" s="278"/>
      <c r="L41" s="212"/>
      <c r="M41" s="278"/>
      <c r="N41" s="278"/>
      <c r="O41" s="279"/>
      <c r="P41" s="76"/>
      <c r="Q41" s="96"/>
      <c r="R41" s="76"/>
      <c r="S41" s="133">
        <f t="shared" si="6"/>
      </c>
      <c r="T41" s="134">
        <f t="shared" si="7"/>
      </c>
      <c r="U41" s="134">
        <f aca="true" t="shared" si="8" ref="U41:U72">IF($H41="","",VLOOKUP($H41,$H$179:$L$344,4,FALSE))</f>
      </c>
      <c r="V41" s="134">
        <f aca="true" t="shared" si="9" ref="V41:V72">IF($H41="","",VLOOKUP($H41,$H$179:$L$344,5,FALSE))</f>
      </c>
      <c r="W41" s="54">
        <f t="shared" si="5"/>
      </c>
      <c r="X41" s="305">
        <f>IF(OR($M41="",$N41=""),"",IF($M41="PF",VLOOKUP($N41,$R$179:$T$217,3,FALSE),IF($M41="PI",VLOOKUP($N41,$R$218:$T$229,3,FALSE),IF($M41="PRF",VLOOKUP($N41,$R$230:$T$230,3,FALSE),VLOOKUP($N41,#REF!,3,FALSE)))))</f>
      </c>
      <c r="Y41" s="305">
        <f>IF(OR($M41="",$N41=""),"",IF($M41="PF",VLOOKUP($N41,$R$179:$U$217,4,FALSE),IF($M41="PI",VLOOKUP($N41,$R$218:$U$229,4,FALSE),IF($M41="PRF",VLOOKUP($N41,$R$230:$U$230,4,FALSE),VLOOKUP($N41,#REF!,4,FALSE)))))</f>
      </c>
      <c r="Z41" s="225">
        <f t="shared" si="4"/>
      </c>
    </row>
    <row r="42" spans="1:26" s="78" customFormat="1" ht="12">
      <c r="A42" s="269">
        <v>35</v>
      </c>
      <c r="B42" s="278"/>
      <c r="C42" s="296"/>
      <c r="D42" s="278"/>
      <c r="E42" s="278"/>
      <c r="F42" s="278"/>
      <c r="G42" s="278"/>
      <c r="H42" s="132"/>
      <c r="I42" s="77"/>
      <c r="J42" s="132"/>
      <c r="K42" s="278"/>
      <c r="L42" s="212"/>
      <c r="M42" s="278"/>
      <c r="N42" s="278"/>
      <c r="O42" s="279"/>
      <c r="P42" s="76"/>
      <c r="Q42" s="96"/>
      <c r="R42" s="76"/>
      <c r="S42" s="133">
        <f t="shared" si="6"/>
      </c>
      <c r="T42" s="134">
        <f t="shared" si="7"/>
      </c>
      <c r="U42" s="134">
        <f t="shared" si="8"/>
      </c>
      <c r="V42" s="134">
        <f t="shared" si="9"/>
      </c>
      <c r="W42" s="54">
        <f t="shared" si="5"/>
      </c>
      <c r="X42" s="305">
        <f>IF(OR($M42="",$N42=""),"",IF($M42="PF",VLOOKUP($N42,$R$179:$T$217,3,FALSE),IF($M42="PI",VLOOKUP($N42,$R$218:$T$229,3,FALSE),IF($M42="PRF",VLOOKUP($N42,$R$230:$T$230,3,FALSE),VLOOKUP($N42,#REF!,3,FALSE)))))</f>
      </c>
      <c r="Y42" s="305">
        <f>IF(OR($M42="",$N42=""),"",IF($M42="PF",VLOOKUP($N42,$R$179:$U$217,4,FALSE),IF($M42="PI",VLOOKUP($N42,$R$218:$U$229,4,FALSE),IF($M42="PRF",VLOOKUP($N42,$R$230:$U$230,4,FALSE),VLOOKUP($N42,#REF!,4,FALSE)))))</f>
      </c>
      <c r="Z42" s="225">
        <f t="shared" si="4"/>
      </c>
    </row>
    <row r="43" spans="1:26" s="78" customFormat="1" ht="12">
      <c r="A43" s="269">
        <v>36</v>
      </c>
      <c r="B43" s="278"/>
      <c r="C43" s="296"/>
      <c r="D43" s="278"/>
      <c r="E43" s="278"/>
      <c r="F43" s="278"/>
      <c r="G43" s="278"/>
      <c r="H43" s="132"/>
      <c r="I43" s="77"/>
      <c r="J43" s="132"/>
      <c r="K43" s="278"/>
      <c r="L43" s="212"/>
      <c r="M43" s="278"/>
      <c r="N43" s="278"/>
      <c r="O43" s="279"/>
      <c r="P43" s="76"/>
      <c r="Q43" s="96"/>
      <c r="R43" s="76"/>
      <c r="S43" s="133">
        <f t="shared" si="6"/>
      </c>
      <c r="T43" s="134">
        <f t="shared" si="7"/>
      </c>
      <c r="U43" s="134">
        <f t="shared" si="8"/>
      </c>
      <c r="V43" s="134">
        <f t="shared" si="9"/>
      </c>
      <c r="W43" s="54">
        <f t="shared" si="5"/>
      </c>
      <c r="X43" s="305">
        <f>IF(OR($M43="",$N43=""),"",IF($M43="PF",VLOOKUP($N43,$R$179:$T$217,3,FALSE),IF($M43="PI",VLOOKUP($N43,$R$218:$T$229,3,FALSE),IF($M43="PRF",VLOOKUP($N43,$R$230:$T$230,3,FALSE),VLOOKUP($N43,#REF!,3,FALSE)))))</f>
      </c>
      <c r="Y43" s="305">
        <f>IF(OR($M43="",$N43=""),"",IF($M43="PF",VLOOKUP($N43,$R$179:$U$217,4,FALSE),IF($M43="PI",VLOOKUP($N43,$R$218:$U$229,4,FALSE),IF($M43="PRF",VLOOKUP($N43,$R$230:$U$230,4,FALSE),VLOOKUP($N43,#REF!,4,FALSE)))))</f>
      </c>
      <c r="Z43" s="225">
        <f t="shared" si="4"/>
      </c>
    </row>
    <row r="44" spans="1:26" s="78" customFormat="1" ht="12">
      <c r="A44" s="269">
        <v>37</v>
      </c>
      <c r="B44" s="278"/>
      <c r="C44" s="296"/>
      <c r="D44" s="278"/>
      <c r="E44" s="278"/>
      <c r="F44" s="278"/>
      <c r="G44" s="278"/>
      <c r="H44" s="132"/>
      <c r="I44" s="77"/>
      <c r="J44" s="132"/>
      <c r="K44" s="278"/>
      <c r="L44" s="212"/>
      <c r="M44" s="278"/>
      <c r="N44" s="278"/>
      <c r="O44" s="279"/>
      <c r="P44" s="76"/>
      <c r="Q44" s="96"/>
      <c r="R44" s="76"/>
      <c r="S44" s="133">
        <f t="shared" si="6"/>
      </c>
      <c r="T44" s="134">
        <f t="shared" si="7"/>
      </c>
      <c r="U44" s="134">
        <f t="shared" si="8"/>
      </c>
      <c r="V44" s="134">
        <f t="shared" si="9"/>
      </c>
      <c r="W44" s="54">
        <f t="shared" si="5"/>
      </c>
      <c r="X44" s="305">
        <f>IF(OR($M44="",$N44=""),"",IF($M44="PF",VLOOKUP($N44,$R$179:$T$217,3,FALSE),IF($M44="PI",VLOOKUP($N44,$R$218:$T$229,3,FALSE),IF($M44="PRF",VLOOKUP($N44,$R$230:$T$230,3,FALSE),VLOOKUP($N44,#REF!,3,FALSE)))))</f>
      </c>
      <c r="Y44" s="305">
        <f>IF(OR($M44="",$N44=""),"",IF($M44="PF",VLOOKUP($N44,$R$179:$U$217,4,FALSE),IF($M44="PI",VLOOKUP($N44,$R$218:$U$229,4,FALSE),IF($M44="PRF",VLOOKUP($N44,$R$230:$U$230,4,FALSE),VLOOKUP($N44,#REF!,4,FALSE)))))</f>
      </c>
      <c r="Z44" s="225">
        <f t="shared" si="4"/>
      </c>
    </row>
    <row r="45" spans="1:26" s="78" customFormat="1" ht="12">
      <c r="A45" s="269">
        <v>38</v>
      </c>
      <c r="B45" s="278"/>
      <c r="C45" s="296"/>
      <c r="D45" s="278"/>
      <c r="E45" s="278"/>
      <c r="F45" s="278"/>
      <c r="G45" s="278"/>
      <c r="H45" s="132"/>
      <c r="I45" s="77"/>
      <c r="J45" s="132"/>
      <c r="K45" s="278"/>
      <c r="L45" s="212"/>
      <c r="M45" s="278"/>
      <c r="N45" s="278"/>
      <c r="O45" s="279"/>
      <c r="P45" s="76"/>
      <c r="Q45" s="96"/>
      <c r="R45" s="76"/>
      <c r="S45" s="133">
        <f t="shared" si="6"/>
      </c>
      <c r="T45" s="134">
        <f t="shared" si="7"/>
      </c>
      <c r="U45" s="134">
        <f t="shared" si="8"/>
      </c>
      <c r="V45" s="134">
        <f t="shared" si="9"/>
      </c>
      <c r="W45" s="54">
        <f t="shared" si="5"/>
      </c>
      <c r="X45" s="305">
        <f>IF(OR($M45="",$N45=""),"",IF($M45="PF",VLOOKUP($N45,$R$179:$T$217,3,FALSE),IF($M45="PI",VLOOKUP($N45,$R$218:$T$229,3,FALSE),IF($M45="PRF",VLOOKUP($N45,$R$230:$T$230,3,FALSE),VLOOKUP($N45,#REF!,3,FALSE)))))</f>
      </c>
      <c r="Y45" s="305">
        <f>IF(OR($M45="",$N45=""),"",IF($M45="PF",VLOOKUP($N45,$R$179:$U$217,4,FALSE),IF($M45="PI",VLOOKUP($N45,$R$218:$U$229,4,FALSE),IF($M45="PRF",VLOOKUP($N45,$R$230:$U$230,4,FALSE),VLOOKUP($N45,#REF!,4,FALSE)))))</f>
      </c>
      <c r="Z45" s="225">
        <f t="shared" si="4"/>
      </c>
    </row>
    <row r="46" spans="1:26" s="78" customFormat="1" ht="15">
      <c r="A46" s="269">
        <v>39</v>
      </c>
      <c r="B46" s="278"/>
      <c r="C46" s="297"/>
      <c r="D46" s="278"/>
      <c r="E46" s="278"/>
      <c r="F46" s="278"/>
      <c r="G46" s="278"/>
      <c r="H46" s="132"/>
      <c r="I46" s="77"/>
      <c r="J46" s="132"/>
      <c r="K46" s="278"/>
      <c r="L46" s="212"/>
      <c r="M46" s="278"/>
      <c r="N46" s="278"/>
      <c r="O46" s="279"/>
      <c r="P46" s="76"/>
      <c r="Q46" s="96"/>
      <c r="R46" s="76"/>
      <c r="S46" s="133">
        <f t="shared" si="6"/>
      </c>
      <c r="T46" s="134">
        <f t="shared" si="7"/>
      </c>
      <c r="U46" s="134">
        <f t="shared" si="8"/>
      </c>
      <c r="V46" s="134">
        <f t="shared" si="9"/>
      </c>
      <c r="W46" s="54">
        <f t="shared" si="5"/>
      </c>
      <c r="X46" s="305">
        <f>IF(OR($M46="",$N46=""),"",IF($M46="PF",VLOOKUP($N46,$R$179:$T$217,3,FALSE),IF($M46="PI",VLOOKUP($N46,$R$218:$T$229,3,FALSE),IF($M46="PRF",VLOOKUP($N46,$R$230:$T$230,3,FALSE),VLOOKUP($N46,#REF!,3,FALSE)))))</f>
      </c>
      <c r="Y46" s="305">
        <f>IF(OR($M46="",$N46=""),"",IF($M46="PF",VLOOKUP($N46,$R$179:$U$217,4,FALSE),IF($M46="PI",VLOOKUP($N46,$R$218:$U$229,4,FALSE),IF($M46="PRF",VLOOKUP($N46,$R$230:$U$230,4,FALSE),VLOOKUP($N46,#REF!,4,FALSE)))))</f>
      </c>
      <c r="Z46" s="225">
        <f t="shared" si="4"/>
      </c>
    </row>
    <row r="47" spans="1:26" s="78" customFormat="1" ht="12">
      <c r="A47" s="269">
        <v>40</v>
      </c>
      <c r="B47" s="278"/>
      <c r="C47" s="296"/>
      <c r="D47" s="278"/>
      <c r="E47" s="278"/>
      <c r="F47" s="278"/>
      <c r="G47" s="278"/>
      <c r="H47" s="132"/>
      <c r="I47" s="77"/>
      <c r="J47" s="132"/>
      <c r="K47" s="278"/>
      <c r="L47" s="212"/>
      <c r="M47" s="278"/>
      <c r="N47" s="278"/>
      <c r="O47" s="279"/>
      <c r="P47" s="76"/>
      <c r="Q47" s="96"/>
      <c r="R47" s="76"/>
      <c r="S47" s="133">
        <f t="shared" si="6"/>
      </c>
      <c r="T47" s="134">
        <f t="shared" si="7"/>
      </c>
      <c r="U47" s="134">
        <f t="shared" si="8"/>
      </c>
      <c r="V47" s="134">
        <f t="shared" si="9"/>
      </c>
      <c r="W47" s="54">
        <f t="shared" si="5"/>
      </c>
      <c r="X47" s="305">
        <f>IF(OR($M47="",$N47=""),"",IF($M47="PF",VLOOKUP($N47,$R$179:$T$217,3,FALSE),IF($M47="PI",VLOOKUP($N47,$R$218:$T$229,3,FALSE),IF($M47="PRF",VLOOKUP($N47,$R$230:$T$230,3,FALSE),VLOOKUP($N47,#REF!,3,FALSE)))))</f>
      </c>
      <c r="Y47" s="305">
        <f>IF(OR($M47="",$N47=""),"",IF($M47="PF",VLOOKUP($N47,$R$179:$U$217,4,FALSE),IF($M47="PI",VLOOKUP($N47,$R$218:$U$229,4,FALSE),IF($M47="PRF",VLOOKUP($N47,$R$230:$U$230,4,FALSE),VLOOKUP($N47,#REF!,4,FALSE)))))</f>
      </c>
      <c r="Z47" s="225">
        <f t="shared" si="4"/>
      </c>
    </row>
    <row r="48" spans="1:26" s="78" customFormat="1" ht="12">
      <c r="A48" s="269">
        <v>41</v>
      </c>
      <c r="B48" s="278"/>
      <c r="C48" s="296"/>
      <c r="D48" s="278"/>
      <c r="E48" s="278"/>
      <c r="F48" s="278"/>
      <c r="G48" s="278"/>
      <c r="H48" s="132"/>
      <c r="I48" s="77"/>
      <c r="J48" s="132"/>
      <c r="K48" s="278"/>
      <c r="L48" s="212"/>
      <c r="M48" s="278"/>
      <c r="N48" s="278"/>
      <c r="O48" s="279"/>
      <c r="P48" s="76"/>
      <c r="Q48" s="96"/>
      <c r="R48" s="76"/>
      <c r="S48" s="133">
        <f t="shared" si="6"/>
      </c>
      <c r="T48" s="134">
        <f t="shared" si="7"/>
      </c>
      <c r="U48" s="134">
        <f t="shared" si="8"/>
      </c>
      <c r="V48" s="134">
        <f t="shared" si="9"/>
      </c>
      <c r="W48" s="54">
        <f t="shared" si="5"/>
      </c>
      <c r="X48" s="305">
        <f>IF(OR($M48="",$N48=""),"",IF($M48="PF",VLOOKUP($N48,$R$179:$T$217,3,FALSE),IF($M48="PI",VLOOKUP($N48,$R$218:$T$229,3,FALSE),IF($M48="PRF",VLOOKUP($N48,$R$230:$T$230,3,FALSE),VLOOKUP($N48,#REF!,3,FALSE)))))</f>
      </c>
      <c r="Y48" s="305">
        <f>IF(OR($M48="",$N48=""),"",IF($M48="PF",VLOOKUP($N48,$R$179:$U$217,4,FALSE),IF($M48="PI",VLOOKUP($N48,$R$218:$U$229,4,FALSE),IF($M48="PRF",VLOOKUP($N48,$R$230:$U$230,4,FALSE),VLOOKUP($N48,#REF!,4,FALSE)))))</f>
      </c>
      <c r="Z48" s="225">
        <f t="shared" si="4"/>
      </c>
    </row>
    <row r="49" spans="1:26" s="78" customFormat="1" ht="12">
      <c r="A49" s="269">
        <v>42</v>
      </c>
      <c r="B49" s="278"/>
      <c r="C49" s="296"/>
      <c r="D49" s="278"/>
      <c r="E49" s="278"/>
      <c r="F49" s="278"/>
      <c r="G49" s="278"/>
      <c r="H49" s="132"/>
      <c r="I49" s="77"/>
      <c r="J49" s="132"/>
      <c r="K49" s="278"/>
      <c r="L49" s="212"/>
      <c r="M49" s="278"/>
      <c r="N49" s="278"/>
      <c r="O49" s="279"/>
      <c r="P49" s="76"/>
      <c r="Q49" s="96"/>
      <c r="R49" s="76"/>
      <c r="S49" s="133">
        <f t="shared" si="6"/>
      </c>
      <c r="T49" s="134">
        <f t="shared" si="7"/>
      </c>
      <c r="U49" s="134">
        <f t="shared" si="8"/>
      </c>
      <c r="V49" s="134">
        <f t="shared" si="9"/>
      </c>
      <c r="W49" s="54">
        <f t="shared" si="5"/>
      </c>
      <c r="X49" s="305">
        <f>IF(OR($M49="",$N49=""),"",IF($M49="PF",VLOOKUP($N49,$R$179:$T$217,3,FALSE),IF($M49="PI",VLOOKUP($N49,$R$218:$T$229,3,FALSE),IF($M49="PRF",VLOOKUP($N49,$R$230:$T$230,3,FALSE),VLOOKUP($N49,#REF!,3,FALSE)))))</f>
      </c>
      <c r="Y49" s="305">
        <f>IF(OR($M49="",$N49=""),"",IF($M49="PF",VLOOKUP($N49,$R$179:$U$217,4,FALSE),IF($M49="PI",VLOOKUP($N49,$R$218:$U$229,4,FALSE),IF($M49="PRF",VLOOKUP($N49,$R$230:$U$230,4,FALSE),VLOOKUP($N49,#REF!,4,FALSE)))))</f>
      </c>
      <c r="Z49" s="225">
        <f t="shared" si="4"/>
      </c>
    </row>
    <row r="50" spans="1:26" s="78" customFormat="1" ht="12">
      <c r="A50" s="269">
        <v>43</v>
      </c>
      <c r="B50" s="278"/>
      <c r="C50" s="296"/>
      <c r="D50" s="278"/>
      <c r="E50" s="278"/>
      <c r="F50" s="278"/>
      <c r="G50" s="278"/>
      <c r="H50" s="132"/>
      <c r="I50" s="77"/>
      <c r="J50" s="132"/>
      <c r="K50" s="278"/>
      <c r="L50" s="212"/>
      <c r="M50" s="278"/>
      <c r="N50" s="278"/>
      <c r="O50" s="279"/>
      <c r="P50" s="76"/>
      <c r="Q50" s="96"/>
      <c r="R50" s="76"/>
      <c r="S50" s="133">
        <f t="shared" si="6"/>
      </c>
      <c r="T50" s="134">
        <f t="shared" si="7"/>
      </c>
      <c r="U50" s="134">
        <f t="shared" si="8"/>
      </c>
      <c r="V50" s="134">
        <f t="shared" si="9"/>
      </c>
      <c r="W50" s="54">
        <f t="shared" si="5"/>
      </c>
      <c r="X50" s="305">
        <f>IF(OR($M50="",$N50=""),"",IF($M50="PF",VLOOKUP($N50,$R$179:$T$217,3,FALSE),IF($M50="PI",VLOOKUP($N50,$R$218:$T$229,3,FALSE),IF($M50="PRF",VLOOKUP($N50,$R$230:$T$230,3,FALSE),VLOOKUP($N50,#REF!,3,FALSE)))))</f>
      </c>
      <c r="Y50" s="305">
        <f>IF(OR($M50="",$N50=""),"",IF($M50="PF",VLOOKUP($N50,$R$179:$U$217,4,FALSE),IF($M50="PI",VLOOKUP($N50,$R$218:$U$229,4,FALSE),IF($M50="PRF",VLOOKUP($N50,$R$230:$U$230,4,FALSE),VLOOKUP($N50,#REF!,4,FALSE)))))</f>
      </c>
      <c r="Z50" s="225">
        <f t="shared" si="4"/>
      </c>
    </row>
    <row r="51" spans="1:26" s="78" customFormat="1" ht="12">
      <c r="A51" s="269">
        <v>44</v>
      </c>
      <c r="B51" s="278"/>
      <c r="C51" s="296"/>
      <c r="D51" s="278"/>
      <c r="E51" s="278"/>
      <c r="F51" s="278"/>
      <c r="G51" s="278"/>
      <c r="H51" s="132"/>
      <c r="I51" s="77"/>
      <c r="J51" s="132"/>
      <c r="K51" s="278"/>
      <c r="L51" s="212"/>
      <c r="M51" s="278"/>
      <c r="N51" s="278"/>
      <c r="O51" s="279"/>
      <c r="P51" s="76"/>
      <c r="Q51" s="96"/>
      <c r="R51" s="76"/>
      <c r="S51" s="133">
        <f t="shared" si="6"/>
      </c>
      <c r="T51" s="134">
        <f t="shared" si="7"/>
      </c>
      <c r="U51" s="134">
        <f t="shared" si="8"/>
      </c>
      <c r="V51" s="134">
        <f t="shared" si="9"/>
      </c>
      <c r="W51" s="54">
        <f t="shared" si="5"/>
      </c>
      <c r="X51" s="305">
        <f>IF(OR($M51="",$N51=""),"",IF($M51="PF",VLOOKUP($N51,$R$179:$T$217,3,FALSE),IF($M51="PI",VLOOKUP($N51,$R$218:$T$229,3,FALSE),IF($M51="PRF",VLOOKUP($N51,$R$230:$T$230,3,FALSE),VLOOKUP($N51,#REF!,3,FALSE)))))</f>
      </c>
      <c r="Y51" s="305">
        <f>IF(OR($M51="",$N51=""),"",IF($M51="PF",VLOOKUP($N51,$R$179:$U$217,4,FALSE),IF($M51="PI",VLOOKUP($N51,$R$218:$U$229,4,FALSE),IF($M51="PRF",VLOOKUP($N51,$R$230:$U$230,4,FALSE),VLOOKUP($N51,#REF!,4,FALSE)))))</f>
      </c>
      <c r="Z51" s="225">
        <f t="shared" si="4"/>
      </c>
    </row>
    <row r="52" spans="1:26" s="78" customFormat="1" ht="12">
      <c r="A52" s="269">
        <v>45</v>
      </c>
      <c r="B52" s="278"/>
      <c r="C52" s="296"/>
      <c r="D52" s="278"/>
      <c r="E52" s="278"/>
      <c r="F52" s="278"/>
      <c r="G52" s="278"/>
      <c r="H52" s="132"/>
      <c r="I52" s="77"/>
      <c r="J52" s="132"/>
      <c r="K52" s="278"/>
      <c r="L52" s="212"/>
      <c r="M52" s="278"/>
      <c r="N52" s="278"/>
      <c r="O52" s="279"/>
      <c r="P52" s="76"/>
      <c r="Q52" s="96"/>
      <c r="R52" s="76"/>
      <c r="S52" s="133">
        <f t="shared" si="6"/>
      </c>
      <c r="T52" s="134">
        <f t="shared" si="7"/>
      </c>
      <c r="U52" s="134">
        <f t="shared" si="8"/>
      </c>
      <c r="V52" s="134">
        <f t="shared" si="9"/>
      </c>
      <c r="W52" s="54">
        <f t="shared" si="5"/>
      </c>
      <c r="X52" s="305">
        <f>IF(OR($M52="",$N52=""),"",IF($M52="PF",VLOOKUP($N52,$R$179:$T$217,3,FALSE),IF($M52="PI",VLOOKUP($N52,$R$218:$T$229,3,FALSE),IF($M52="PRF",VLOOKUP($N52,$R$230:$T$230,3,FALSE),VLOOKUP($N52,#REF!,3,FALSE)))))</f>
      </c>
      <c r="Y52" s="305">
        <f>IF(OR($M52="",$N52=""),"",IF($M52="PF",VLOOKUP($N52,$R$179:$U$217,4,FALSE),IF($M52="PI",VLOOKUP($N52,$R$218:$U$229,4,FALSE),IF($M52="PRF",VLOOKUP($N52,$R$230:$U$230,4,FALSE),VLOOKUP($N52,#REF!,4,FALSE)))))</f>
      </c>
      <c r="Z52" s="225">
        <f t="shared" si="4"/>
      </c>
    </row>
    <row r="53" spans="1:26" s="78" customFormat="1" ht="12">
      <c r="A53" s="269">
        <v>46</v>
      </c>
      <c r="B53" s="278"/>
      <c r="C53" s="296"/>
      <c r="D53" s="278"/>
      <c r="E53" s="278"/>
      <c r="F53" s="278"/>
      <c r="G53" s="278"/>
      <c r="H53" s="132"/>
      <c r="I53" s="77"/>
      <c r="J53" s="132"/>
      <c r="K53" s="278"/>
      <c r="L53" s="212"/>
      <c r="M53" s="278"/>
      <c r="N53" s="278"/>
      <c r="O53" s="279"/>
      <c r="P53" s="76"/>
      <c r="Q53" s="96"/>
      <c r="R53" s="76"/>
      <c r="S53" s="133">
        <f t="shared" si="6"/>
      </c>
      <c r="T53" s="134">
        <f t="shared" si="7"/>
      </c>
      <c r="U53" s="134">
        <f t="shared" si="8"/>
      </c>
      <c r="V53" s="134">
        <f t="shared" si="9"/>
      </c>
      <c r="W53" s="54">
        <f t="shared" si="5"/>
      </c>
      <c r="X53" s="305">
        <f>IF(OR($M53="",$N53=""),"",IF($M53="PF",VLOOKUP($N53,$R$179:$T$217,3,FALSE),IF($M53="PI",VLOOKUP($N53,$R$218:$T$229,3,FALSE),IF($M53="PRF",VLOOKUP($N53,$R$230:$T$230,3,FALSE),VLOOKUP($N53,#REF!,3,FALSE)))))</f>
      </c>
      <c r="Y53" s="305">
        <f>IF(OR($M53="",$N53=""),"",IF($M53="PF",VLOOKUP($N53,$R$179:$U$217,4,FALSE),IF($M53="PI",VLOOKUP($N53,$R$218:$U$229,4,FALSE),IF($M53="PRF",VLOOKUP($N53,$R$230:$U$230,4,FALSE),VLOOKUP($N53,#REF!,4,FALSE)))))</f>
      </c>
      <c r="Z53" s="225">
        <f t="shared" si="4"/>
      </c>
    </row>
    <row r="54" spans="1:26" s="78" customFormat="1" ht="12">
      <c r="A54" s="269">
        <v>47</v>
      </c>
      <c r="B54" s="278"/>
      <c r="C54" s="296"/>
      <c r="D54" s="278"/>
      <c r="E54" s="278"/>
      <c r="F54" s="278"/>
      <c r="G54" s="278"/>
      <c r="H54" s="132"/>
      <c r="I54" s="77"/>
      <c r="J54" s="132"/>
      <c r="K54" s="278"/>
      <c r="L54" s="212"/>
      <c r="M54" s="278"/>
      <c r="N54" s="278"/>
      <c r="O54" s="279"/>
      <c r="P54" s="76"/>
      <c r="Q54" s="96"/>
      <c r="R54" s="76"/>
      <c r="S54" s="133">
        <f t="shared" si="6"/>
      </c>
      <c r="T54" s="134">
        <f t="shared" si="7"/>
      </c>
      <c r="U54" s="134">
        <f t="shared" si="8"/>
      </c>
      <c r="V54" s="134">
        <f t="shared" si="9"/>
      </c>
      <c r="W54" s="54">
        <f t="shared" si="5"/>
      </c>
      <c r="X54" s="305">
        <f>IF(OR($M54="",$N54=""),"",IF($M54="PF",VLOOKUP($N54,$R$179:$T$217,3,FALSE),IF($M54="PI",VLOOKUP($N54,$R$218:$T$229,3,FALSE),IF($M54="PRF",VLOOKUP($N54,$R$230:$T$230,3,FALSE),VLOOKUP($N54,#REF!,3,FALSE)))))</f>
      </c>
      <c r="Y54" s="305">
        <f>IF(OR($M54="",$N54=""),"",IF($M54="PF",VLOOKUP($N54,$R$179:$U$217,4,FALSE),IF($M54="PI",VLOOKUP($N54,$R$218:$U$229,4,FALSE),IF($M54="PRF",VLOOKUP($N54,$R$230:$U$230,4,FALSE),VLOOKUP($N54,#REF!,4,FALSE)))))</f>
      </c>
      <c r="Z54" s="225">
        <f t="shared" si="4"/>
      </c>
    </row>
    <row r="55" spans="1:26" s="78" customFormat="1" ht="12">
      <c r="A55" s="269">
        <v>48</v>
      </c>
      <c r="B55" s="278"/>
      <c r="C55" s="296"/>
      <c r="D55" s="278"/>
      <c r="E55" s="278"/>
      <c r="F55" s="278"/>
      <c r="G55" s="278"/>
      <c r="H55" s="132"/>
      <c r="I55" s="77"/>
      <c r="J55" s="132"/>
      <c r="K55" s="278"/>
      <c r="L55" s="212"/>
      <c r="M55" s="278"/>
      <c r="N55" s="278"/>
      <c r="O55" s="279"/>
      <c r="P55" s="76"/>
      <c r="Q55" s="96"/>
      <c r="R55" s="76"/>
      <c r="S55" s="133">
        <f t="shared" si="6"/>
      </c>
      <c r="T55" s="134">
        <f t="shared" si="7"/>
      </c>
      <c r="U55" s="134">
        <f t="shared" si="8"/>
      </c>
      <c r="V55" s="134">
        <f t="shared" si="9"/>
      </c>
      <c r="W55" s="54">
        <f t="shared" si="5"/>
      </c>
      <c r="X55" s="305">
        <f>IF(OR($M55="",$N55=""),"",IF($M55="PF",VLOOKUP($N55,$R$179:$T$217,3,FALSE),IF($M55="PI",VLOOKUP($N55,$R$218:$T$229,3,FALSE),IF($M55="PRF",VLOOKUP($N55,$R$230:$T$230,3,FALSE),VLOOKUP($N55,#REF!,3,FALSE)))))</f>
      </c>
      <c r="Y55" s="305">
        <f>IF(OR($M55="",$N55=""),"",IF($M55="PF",VLOOKUP($N55,$R$179:$U$217,4,FALSE),IF($M55="PI",VLOOKUP($N55,$R$218:$U$229,4,FALSE),IF($M55="PRF",VLOOKUP($N55,$R$230:$U$230,4,FALSE),VLOOKUP($N55,#REF!,4,FALSE)))))</f>
      </c>
      <c r="Z55" s="225">
        <f t="shared" si="4"/>
      </c>
    </row>
    <row r="56" spans="1:26" s="78" customFormat="1" ht="12">
      <c r="A56" s="269">
        <v>49</v>
      </c>
      <c r="B56" s="278"/>
      <c r="C56" s="296"/>
      <c r="D56" s="278"/>
      <c r="E56" s="278"/>
      <c r="F56" s="278"/>
      <c r="G56" s="278"/>
      <c r="H56" s="132"/>
      <c r="I56" s="77"/>
      <c r="J56" s="132"/>
      <c r="K56" s="278"/>
      <c r="L56" s="212"/>
      <c r="M56" s="278"/>
      <c r="N56" s="278"/>
      <c r="O56" s="279"/>
      <c r="P56" s="76"/>
      <c r="Q56" s="96"/>
      <c r="R56" s="76"/>
      <c r="S56" s="133">
        <f t="shared" si="6"/>
      </c>
      <c r="T56" s="134">
        <f t="shared" si="7"/>
      </c>
      <c r="U56" s="134">
        <f t="shared" si="8"/>
      </c>
      <c r="V56" s="134">
        <f t="shared" si="9"/>
      </c>
      <c r="W56" s="54">
        <f t="shared" si="5"/>
      </c>
      <c r="X56" s="305">
        <f>IF(OR($M56="",$N56=""),"",IF($M56="PF",VLOOKUP($N56,$R$179:$T$217,3,FALSE),IF($M56="PI",VLOOKUP($N56,$R$218:$T$229,3,FALSE),IF($M56="PRF",VLOOKUP($N56,$R$230:$T$230,3,FALSE),VLOOKUP($N56,#REF!,3,FALSE)))))</f>
      </c>
      <c r="Y56" s="305">
        <f>IF(OR($M56="",$N56=""),"",IF($M56="PF",VLOOKUP($N56,$R$179:$U$217,4,FALSE),IF($M56="PI",VLOOKUP($N56,$R$218:$U$229,4,FALSE),IF($M56="PRF",VLOOKUP($N56,$R$230:$U$230,4,FALSE),VLOOKUP($N56,#REF!,4,FALSE)))))</f>
      </c>
      <c r="Z56" s="225">
        <f t="shared" si="4"/>
      </c>
    </row>
    <row r="57" spans="1:26" s="78" customFormat="1" ht="12">
      <c r="A57" s="269">
        <v>50</v>
      </c>
      <c r="B57" s="278"/>
      <c r="C57" s="296"/>
      <c r="D57" s="278"/>
      <c r="E57" s="278"/>
      <c r="F57" s="278"/>
      <c r="G57" s="278"/>
      <c r="H57" s="132"/>
      <c r="I57" s="77"/>
      <c r="J57" s="132"/>
      <c r="K57" s="278"/>
      <c r="L57" s="212"/>
      <c r="M57" s="278"/>
      <c r="N57" s="278"/>
      <c r="O57" s="279"/>
      <c r="P57" s="76"/>
      <c r="Q57" s="96"/>
      <c r="R57" s="76"/>
      <c r="S57" s="133">
        <f t="shared" si="6"/>
      </c>
      <c r="T57" s="134">
        <f t="shared" si="7"/>
      </c>
      <c r="U57" s="134">
        <f t="shared" si="8"/>
      </c>
      <c r="V57" s="134">
        <f t="shared" si="9"/>
      </c>
      <c r="W57" s="54">
        <f t="shared" si="5"/>
      </c>
      <c r="X57" s="305">
        <f>IF(OR($M57="",$N57=""),"",IF($M57="PF",VLOOKUP($N57,$R$179:$T$217,3,FALSE),IF($M57="PI",VLOOKUP($N57,$R$218:$T$229,3,FALSE),IF($M57="PRF",VLOOKUP($N57,$R$230:$T$230,3,FALSE),VLOOKUP($N57,#REF!,3,FALSE)))))</f>
      </c>
      <c r="Y57" s="305">
        <f>IF(OR($M57="",$N57=""),"",IF($M57="PF",VLOOKUP($N57,$R$179:$U$217,4,FALSE),IF($M57="PI",VLOOKUP($N57,$R$218:$U$229,4,FALSE),IF($M57="PRF",VLOOKUP($N57,$R$230:$U$230,4,FALSE),VLOOKUP($N57,#REF!,4,FALSE)))))</f>
      </c>
      <c r="Z57" s="225">
        <f t="shared" si="4"/>
      </c>
    </row>
    <row r="58" spans="1:26" s="78" customFormat="1" ht="12">
      <c r="A58" s="269">
        <v>51</v>
      </c>
      <c r="B58" s="278"/>
      <c r="C58" s="296"/>
      <c r="D58" s="278"/>
      <c r="E58" s="278"/>
      <c r="F58" s="278"/>
      <c r="G58" s="278"/>
      <c r="H58" s="132"/>
      <c r="I58" s="77"/>
      <c r="J58" s="132"/>
      <c r="K58" s="278"/>
      <c r="L58" s="212"/>
      <c r="M58" s="278"/>
      <c r="N58" s="278"/>
      <c r="O58" s="279"/>
      <c r="P58" s="76"/>
      <c r="Q58" s="96"/>
      <c r="R58" s="76"/>
      <c r="S58" s="133">
        <f t="shared" si="6"/>
      </c>
      <c r="T58" s="134">
        <f t="shared" si="7"/>
      </c>
      <c r="U58" s="134">
        <f t="shared" si="8"/>
      </c>
      <c r="V58" s="134">
        <f t="shared" si="9"/>
      </c>
      <c r="W58" s="54">
        <f t="shared" si="5"/>
      </c>
      <c r="X58" s="305">
        <f>IF(OR($M58="",$N58=""),"",IF($M58="PF",VLOOKUP($N58,$R$179:$T$217,3,FALSE),IF($M58="PI",VLOOKUP($N58,$R$218:$T$229,3,FALSE),IF($M58="PRF",VLOOKUP($N58,$R$230:$T$230,3,FALSE),VLOOKUP($N58,#REF!,3,FALSE)))))</f>
      </c>
      <c r="Y58" s="305">
        <f>IF(OR($M58="",$N58=""),"",IF($M58="PF",VLOOKUP($N58,$R$179:$U$217,4,FALSE),IF($M58="PI",VLOOKUP($N58,$R$218:$U$229,4,FALSE),IF($M58="PRF",VLOOKUP($N58,$R$230:$U$230,4,FALSE),VLOOKUP($N58,#REF!,4,FALSE)))))</f>
      </c>
      <c r="Z58" s="225">
        <f t="shared" si="4"/>
      </c>
    </row>
    <row r="59" spans="1:26" s="78" customFormat="1" ht="12">
      <c r="A59" s="269">
        <v>52</v>
      </c>
      <c r="B59" s="278"/>
      <c r="C59" s="296"/>
      <c r="D59" s="278"/>
      <c r="E59" s="278"/>
      <c r="F59" s="278"/>
      <c r="G59" s="278"/>
      <c r="H59" s="132"/>
      <c r="I59" s="77"/>
      <c r="J59" s="132"/>
      <c r="K59" s="278"/>
      <c r="L59" s="212"/>
      <c r="M59" s="278"/>
      <c r="N59" s="278"/>
      <c r="O59" s="279"/>
      <c r="P59" s="76"/>
      <c r="Q59" s="96"/>
      <c r="R59" s="76"/>
      <c r="S59" s="133">
        <f t="shared" si="6"/>
      </c>
      <c r="T59" s="134">
        <f t="shared" si="7"/>
      </c>
      <c r="U59" s="134">
        <f t="shared" si="8"/>
      </c>
      <c r="V59" s="134">
        <f t="shared" si="9"/>
      </c>
      <c r="W59" s="54">
        <f t="shared" si="5"/>
      </c>
      <c r="X59" s="305">
        <f>IF(OR($M59="",$N59=""),"",IF($M59="PF",VLOOKUP($N59,$R$179:$T$217,3,FALSE),IF($M59="PI",VLOOKUP($N59,$R$218:$T$229,3,FALSE),IF($M59="PRF",VLOOKUP($N59,$R$230:$T$230,3,FALSE),VLOOKUP($N59,#REF!,3,FALSE)))))</f>
      </c>
      <c r="Y59" s="305">
        <f>IF(OR($M59="",$N59=""),"",IF($M59="PF",VLOOKUP($N59,$R$179:$U$217,4,FALSE),IF($M59="PI",VLOOKUP($N59,$R$218:$U$229,4,FALSE),IF($M59="PRF",VLOOKUP($N59,$R$230:$U$230,4,FALSE),VLOOKUP($N59,#REF!,4,FALSE)))))</f>
      </c>
      <c r="Z59" s="225">
        <f t="shared" si="4"/>
      </c>
    </row>
    <row r="60" spans="1:26" s="78" customFormat="1" ht="12">
      <c r="A60" s="269">
        <v>53</v>
      </c>
      <c r="B60" s="278"/>
      <c r="C60" s="296"/>
      <c r="D60" s="278"/>
      <c r="E60" s="278"/>
      <c r="F60" s="278"/>
      <c r="G60" s="278"/>
      <c r="H60" s="132"/>
      <c r="I60" s="77"/>
      <c r="J60" s="132"/>
      <c r="K60" s="278"/>
      <c r="L60" s="212"/>
      <c r="M60" s="278"/>
      <c r="N60" s="278"/>
      <c r="O60" s="279"/>
      <c r="P60" s="76"/>
      <c r="Q60" s="96"/>
      <c r="R60" s="76"/>
      <c r="S60" s="133">
        <f t="shared" si="6"/>
      </c>
      <c r="T60" s="134">
        <f t="shared" si="7"/>
      </c>
      <c r="U60" s="134">
        <f t="shared" si="8"/>
      </c>
      <c r="V60" s="134">
        <f t="shared" si="9"/>
      </c>
      <c r="W60" s="54">
        <f t="shared" si="5"/>
      </c>
      <c r="X60" s="305">
        <f>IF(OR($M60="",$N60=""),"",IF($M60="PF",VLOOKUP($N60,$R$179:$T$217,3,FALSE),IF($M60="PI",VLOOKUP($N60,$R$218:$T$229,3,FALSE),IF($M60="PRF",VLOOKUP($N60,$R$230:$T$230,3,FALSE),VLOOKUP($N60,#REF!,3,FALSE)))))</f>
      </c>
      <c r="Y60" s="305">
        <f>IF(OR($M60="",$N60=""),"",IF($M60="PF",VLOOKUP($N60,$R$179:$U$217,4,FALSE),IF($M60="PI",VLOOKUP($N60,$R$218:$U$229,4,FALSE),IF($M60="PRF",VLOOKUP($N60,$R$230:$U$230,4,FALSE),VLOOKUP($N60,#REF!,4,FALSE)))))</f>
      </c>
      <c r="Z60" s="225">
        <f t="shared" si="4"/>
      </c>
    </row>
    <row r="61" spans="1:26" s="78" customFormat="1" ht="12">
      <c r="A61" s="269">
        <v>54</v>
      </c>
      <c r="B61" s="278"/>
      <c r="C61" s="296"/>
      <c r="D61" s="278"/>
      <c r="E61" s="278"/>
      <c r="F61" s="278"/>
      <c r="G61" s="278"/>
      <c r="H61" s="132"/>
      <c r="I61" s="77"/>
      <c r="J61" s="132"/>
      <c r="K61" s="278"/>
      <c r="L61" s="212"/>
      <c r="M61" s="278"/>
      <c r="N61" s="278"/>
      <c r="O61" s="279"/>
      <c r="P61" s="76"/>
      <c r="Q61" s="96"/>
      <c r="R61" s="76"/>
      <c r="S61" s="133">
        <f t="shared" si="6"/>
      </c>
      <c r="T61" s="134">
        <f t="shared" si="7"/>
      </c>
      <c r="U61" s="134">
        <f t="shared" si="8"/>
      </c>
      <c r="V61" s="134">
        <f t="shared" si="9"/>
      </c>
      <c r="W61" s="54">
        <f t="shared" si="5"/>
      </c>
      <c r="X61" s="305">
        <f>IF(OR($M61="",$N61=""),"",IF($M61="PF",VLOOKUP($N61,$R$179:$T$217,3,FALSE),IF($M61="PI",VLOOKUP($N61,$R$218:$T$229,3,FALSE),IF($M61="PRF",VLOOKUP($N61,$R$230:$T$230,3,FALSE),VLOOKUP($N61,#REF!,3,FALSE)))))</f>
      </c>
      <c r="Y61" s="305">
        <f>IF(OR($M61="",$N61=""),"",IF($M61="PF",VLOOKUP($N61,$R$179:$U$217,4,FALSE),IF($M61="PI",VLOOKUP($N61,$R$218:$U$229,4,FALSE),IF($M61="PRF",VLOOKUP($N61,$R$230:$U$230,4,FALSE),VLOOKUP($N61,#REF!,4,FALSE)))))</f>
      </c>
      <c r="Z61" s="225">
        <f t="shared" si="4"/>
      </c>
    </row>
    <row r="62" spans="1:26" s="78" customFormat="1" ht="12">
      <c r="A62" s="269">
        <v>55</v>
      </c>
      <c r="B62" s="278"/>
      <c r="C62" s="296"/>
      <c r="D62" s="278"/>
      <c r="E62" s="278"/>
      <c r="F62" s="278"/>
      <c r="G62" s="278"/>
      <c r="H62" s="132"/>
      <c r="I62" s="77"/>
      <c r="J62" s="132"/>
      <c r="K62" s="278"/>
      <c r="L62" s="212"/>
      <c r="M62" s="278"/>
      <c r="N62" s="278"/>
      <c r="O62" s="279"/>
      <c r="P62" s="76"/>
      <c r="Q62" s="96"/>
      <c r="R62" s="76"/>
      <c r="S62" s="133">
        <f t="shared" si="6"/>
      </c>
      <c r="T62" s="134">
        <f t="shared" si="7"/>
      </c>
      <c r="U62" s="134">
        <f t="shared" si="8"/>
      </c>
      <c r="V62" s="134">
        <f t="shared" si="9"/>
      </c>
      <c r="W62" s="54">
        <f t="shared" si="5"/>
      </c>
      <c r="X62" s="305">
        <f>IF(OR($M62="",$N62=""),"",IF($M62="PF",VLOOKUP($N62,$R$179:$T$217,3,FALSE),IF($M62="PI",VLOOKUP($N62,$R$218:$T$229,3,FALSE),IF($M62="PRF",VLOOKUP($N62,$R$230:$T$230,3,FALSE),VLOOKUP($N62,#REF!,3,FALSE)))))</f>
      </c>
      <c r="Y62" s="305">
        <f>IF(OR($M62="",$N62=""),"",IF($M62="PF",VLOOKUP($N62,$R$179:$U$217,4,FALSE),IF($M62="PI",VLOOKUP($N62,$R$218:$U$229,4,FALSE),IF($M62="PRF",VLOOKUP($N62,$R$230:$U$230,4,FALSE),VLOOKUP($N62,#REF!,4,FALSE)))))</f>
      </c>
      <c r="Z62" s="225">
        <f t="shared" si="4"/>
      </c>
    </row>
    <row r="63" spans="1:26" s="78" customFormat="1" ht="12">
      <c r="A63" s="269">
        <v>56</v>
      </c>
      <c r="B63" s="278"/>
      <c r="C63" s="296"/>
      <c r="D63" s="278"/>
      <c r="E63" s="278"/>
      <c r="F63" s="278"/>
      <c r="G63" s="278"/>
      <c r="H63" s="132"/>
      <c r="I63" s="77"/>
      <c r="J63" s="132"/>
      <c r="K63" s="278"/>
      <c r="L63" s="212"/>
      <c r="M63" s="278"/>
      <c r="N63" s="278"/>
      <c r="O63" s="279"/>
      <c r="P63" s="76"/>
      <c r="Q63" s="96"/>
      <c r="R63" s="76"/>
      <c r="S63" s="133">
        <f t="shared" si="6"/>
      </c>
      <c r="T63" s="134">
        <f t="shared" si="7"/>
      </c>
      <c r="U63" s="134">
        <f t="shared" si="8"/>
      </c>
      <c r="V63" s="134">
        <f t="shared" si="9"/>
      </c>
      <c r="W63" s="54">
        <f t="shared" si="5"/>
      </c>
      <c r="X63" s="305">
        <f>IF(OR($M63="",$N63=""),"",IF($M63="PF",VLOOKUP($N63,$R$179:$T$217,3,FALSE),IF($M63="PI",VLOOKUP($N63,$R$218:$T$229,3,FALSE),IF($M63="PRF",VLOOKUP($N63,$R$230:$T$230,3,FALSE),VLOOKUP($N63,#REF!,3,FALSE)))))</f>
      </c>
      <c r="Y63" s="305">
        <f>IF(OR($M63="",$N63=""),"",IF($M63="PF",VLOOKUP($N63,$R$179:$U$217,4,FALSE),IF($M63="PI",VLOOKUP($N63,$R$218:$U$229,4,FALSE),IF($M63="PRF",VLOOKUP($N63,$R$230:$U$230,4,FALSE),VLOOKUP($N63,#REF!,4,FALSE)))))</f>
      </c>
      <c r="Z63" s="225">
        <f t="shared" si="4"/>
      </c>
    </row>
    <row r="64" spans="1:26" s="78" customFormat="1" ht="12">
      <c r="A64" s="269">
        <v>57</v>
      </c>
      <c r="B64" s="278"/>
      <c r="C64" s="296"/>
      <c r="D64" s="278"/>
      <c r="E64" s="278"/>
      <c r="F64" s="278"/>
      <c r="G64" s="278"/>
      <c r="H64" s="132"/>
      <c r="I64" s="77"/>
      <c r="J64" s="132"/>
      <c r="K64" s="278"/>
      <c r="L64" s="212"/>
      <c r="M64" s="278"/>
      <c r="N64" s="278"/>
      <c r="O64" s="279"/>
      <c r="P64" s="76"/>
      <c r="Q64" s="96"/>
      <c r="R64" s="76"/>
      <c r="S64" s="133">
        <f t="shared" si="6"/>
      </c>
      <c r="T64" s="134">
        <f t="shared" si="7"/>
      </c>
      <c r="U64" s="134">
        <f t="shared" si="8"/>
      </c>
      <c r="V64" s="134">
        <f t="shared" si="9"/>
      </c>
      <c r="W64" s="54">
        <f t="shared" si="5"/>
      </c>
      <c r="X64" s="305">
        <f>IF(OR($M64="",$N64=""),"",IF($M64="PF",VLOOKUP($N64,$R$179:$T$217,3,FALSE),IF($M64="PI",VLOOKUP($N64,$R$218:$T$229,3,FALSE),IF($M64="PRF",VLOOKUP($N64,$R$230:$T$230,3,FALSE),VLOOKUP($N64,#REF!,3,FALSE)))))</f>
      </c>
      <c r="Y64" s="305">
        <f>IF(OR($M64="",$N64=""),"",IF($M64="PF",VLOOKUP($N64,$R$179:$U$217,4,FALSE),IF($M64="PI",VLOOKUP($N64,$R$218:$U$229,4,FALSE),IF($M64="PRF",VLOOKUP($N64,$R$230:$U$230,4,FALSE),VLOOKUP($N64,#REF!,4,FALSE)))))</f>
      </c>
      <c r="Z64" s="225">
        <f t="shared" si="4"/>
      </c>
    </row>
    <row r="65" spans="1:26" s="78" customFormat="1" ht="12">
      <c r="A65" s="269">
        <v>58</v>
      </c>
      <c r="B65" s="278"/>
      <c r="C65" s="296"/>
      <c r="D65" s="278"/>
      <c r="E65" s="278"/>
      <c r="F65" s="278"/>
      <c r="G65" s="278"/>
      <c r="H65" s="132"/>
      <c r="I65" s="77"/>
      <c r="J65" s="132"/>
      <c r="K65" s="278"/>
      <c r="L65" s="212"/>
      <c r="M65" s="278"/>
      <c r="N65" s="278"/>
      <c r="O65" s="279"/>
      <c r="P65" s="76"/>
      <c r="Q65" s="96"/>
      <c r="R65" s="76"/>
      <c r="S65" s="133">
        <f t="shared" si="6"/>
      </c>
      <c r="T65" s="134">
        <f t="shared" si="7"/>
      </c>
      <c r="U65" s="134">
        <f t="shared" si="8"/>
      </c>
      <c r="V65" s="134">
        <f t="shared" si="9"/>
      </c>
      <c r="W65" s="54">
        <f t="shared" si="5"/>
      </c>
      <c r="X65" s="305">
        <f>IF(OR($M65="",$N65=""),"",IF($M65="PF",VLOOKUP($N65,$R$179:$T$217,3,FALSE),IF($M65="PI",VLOOKUP($N65,$R$218:$T$229,3,FALSE),IF($M65="PRF",VLOOKUP($N65,$R$230:$T$230,3,FALSE),VLOOKUP($N65,#REF!,3,FALSE)))))</f>
      </c>
      <c r="Y65" s="305">
        <f>IF(OR($M65="",$N65=""),"",IF($M65="PF",VLOOKUP($N65,$R$179:$U$217,4,FALSE),IF($M65="PI",VLOOKUP($N65,$R$218:$U$229,4,FALSE),IF($M65="PRF",VLOOKUP($N65,$R$230:$U$230,4,FALSE),VLOOKUP($N65,#REF!,4,FALSE)))))</f>
      </c>
      <c r="Z65" s="225">
        <f t="shared" si="4"/>
      </c>
    </row>
    <row r="66" spans="1:26" s="78" customFormat="1" ht="12">
      <c r="A66" s="269">
        <v>59</v>
      </c>
      <c r="B66" s="278"/>
      <c r="C66" s="296"/>
      <c r="D66" s="278"/>
      <c r="E66" s="278"/>
      <c r="F66" s="278"/>
      <c r="G66" s="278"/>
      <c r="H66" s="132"/>
      <c r="I66" s="77"/>
      <c r="J66" s="132"/>
      <c r="K66" s="278"/>
      <c r="L66" s="212"/>
      <c r="M66" s="278"/>
      <c r="N66" s="278"/>
      <c r="O66" s="279"/>
      <c r="P66" s="76"/>
      <c r="Q66" s="96"/>
      <c r="R66" s="76"/>
      <c r="S66" s="133">
        <f t="shared" si="6"/>
      </c>
      <c r="T66" s="134">
        <f t="shared" si="7"/>
      </c>
      <c r="U66" s="134">
        <f t="shared" si="8"/>
      </c>
      <c r="V66" s="134">
        <f t="shared" si="9"/>
      </c>
      <c r="W66" s="54">
        <f t="shared" si="5"/>
      </c>
      <c r="X66" s="305">
        <f>IF(OR($M66="",$N66=""),"",IF($M66="PF",VLOOKUP($N66,$R$179:$T$217,3,FALSE),IF($M66="PI",VLOOKUP($N66,$R$218:$T$229,3,FALSE),IF($M66="PRF",VLOOKUP($N66,$R$230:$T$230,3,FALSE),VLOOKUP($N66,#REF!,3,FALSE)))))</f>
      </c>
      <c r="Y66" s="305">
        <f>IF(OR($M66="",$N66=""),"",IF($M66="PF",VLOOKUP($N66,$R$179:$U$217,4,FALSE),IF($M66="PI",VLOOKUP($N66,$R$218:$U$229,4,FALSE),IF($M66="PRF",VLOOKUP($N66,$R$230:$U$230,4,FALSE),VLOOKUP($N66,#REF!,4,FALSE)))))</f>
      </c>
      <c r="Z66" s="225">
        <f t="shared" si="4"/>
      </c>
    </row>
    <row r="67" spans="1:26" s="78" customFormat="1" ht="12">
      <c r="A67" s="269">
        <v>60</v>
      </c>
      <c r="B67" s="278"/>
      <c r="C67" s="296"/>
      <c r="D67" s="278"/>
      <c r="E67" s="278"/>
      <c r="F67" s="278"/>
      <c r="G67" s="278"/>
      <c r="H67" s="132"/>
      <c r="I67" s="77"/>
      <c r="J67" s="132"/>
      <c r="K67" s="278"/>
      <c r="L67" s="212"/>
      <c r="M67" s="278"/>
      <c r="N67" s="278"/>
      <c r="O67" s="279"/>
      <c r="P67" s="76"/>
      <c r="Q67" s="96"/>
      <c r="R67" s="76"/>
      <c r="S67" s="133">
        <f t="shared" si="6"/>
      </c>
      <c r="T67" s="134">
        <f t="shared" si="7"/>
      </c>
      <c r="U67" s="134">
        <f t="shared" si="8"/>
      </c>
      <c r="V67" s="134">
        <f t="shared" si="9"/>
      </c>
      <c r="W67" s="54">
        <f t="shared" si="5"/>
      </c>
      <c r="X67" s="305">
        <f>IF(OR($M67="",$N67=""),"",IF($M67="PF",VLOOKUP($N67,$R$179:$T$217,3,FALSE),IF($M67="PI",VLOOKUP($N67,$R$218:$T$229,3,FALSE),IF($M67="PRF",VLOOKUP($N67,$R$230:$T$230,3,FALSE),VLOOKUP($N67,#REF!,3,FALSE)))))</f>
      </c>
      <c r="Y67" s="305">
        <f>IF(OR($M67="",$N67=""),"",IF($M67="PF",VLOOKUP($N67,$R$179:$U$217,4,FALSE),IF($M67="PI",VLOOKUP($N67,$R$218:$U$229,4,FALSE),IF($M67="PRF",VLOOKUP($N67,$R$230:$U$230,4,FALSE),VLOOKUP($N67,#REF!,4,FALSE)))))</f>
      </c>
      <c r="Z67" s="225">
        <f t="shared" si="4"/>
      </c>
    </row>
    <row r="68" spans="1:26" s="78" customFormat="1" ht="12">
      <c r="A68" s="269">
        <v>61</v>
      </c>
      <c r="B68" s="278"/>
      <c r="C68" s="296"/>
      <c r="D68" s="278"/>
      <c r="E68" s="278"/>
      <c r="F68" s="278"/>
      <c r="G68" s="278"/>
      <c r="H68" s="132"/>
      <c r="I68" s="77"/>
      <c r="J68" s="132"/>
      <c r="K68" s="278"/>
      <c r="L68" s="212"/>
      <c r="M68" s="278"/>
      <c r="N68" s="278"/>
      <c r="O68" s="279"/>
      <c r="P68" s="76"/>
      <c r="Q68" s="96"/>
      <c r="R68" s="76"/>
      <c r="S68" s="133">
        <f t="shared" si="6"/>
      </c>
      <c r="T68" s="134">
        <f t="shared" si="7"/>
      </c>
      <c r="U68" s="134">
        <f t="shared" si="8"/>
      </c>
      <c r="V68" s="134">
        <f t="shared" si="9"/>
      </c>
      <c r="W68" s="54">
        <f t="shared" si="5"/>
      </c>
      <c r="X68" s="305">
        <f>IF(OR($M68="",$N68=""),"",IF($M68="PF",VLOOKUP($N68,$R$179:$T$217,3,FALSE),IF($M68="PI",VLOOKUP($N68,$R$218:$T$229,3,FALSE),IF($M68="PRF",VLOOKUP($N68,$R$230:$T$230,3,FALSE),VLOOKUP($N68,#REF!,3,FALSE)))))</f>
      </c>
      <c r="Y68" s="305">
        <f>IF(OR($M68="",$N68=""),"",IF($M68="PF",VLOOKUP($N68,$R$179:$U$217,4,FALSE),IF($M68="PI",VLOOKUP($N68,$R$218:$U$229,4,FALSE),IF($M68="PRF",VLOOKUP($N68,$R$230:$U$230,4,FALSE),VLOOKUP($N68,#REF!,4,FALSE)))))</f>
      </c>
      <c r="Z68" s="225">
        <f t="shared" si="4"/>
      </c>
    </row>
    <row r="69" spans="1:26" s="78" customFormat="1" ht="12">
      <c r="A69" s="269">
        <v>62</v>
      </c>
      <c r="B69" s="278"/>
      <c r="C69" s="296"/>
      <c r="D69" s="278"/>
      <c r="E69" s="278"/>
      <c r="F69" s="278"/>
      <c r="G69" s="278"/>
      <c r="H69" s="132"/>
      <c r="I69" s="77"/>
      <c r="J69" s="132"/>
      <c r="K69" s="278"/>
      <c r="L69" s="212"/>
      <c r="M69" s="278"/>
      <c r="N69" s="278"/>
      <c r="O69" s="279"/>
      <c r="P69" s="76"/>
      <c r="Q69" s="96"/>
      <c r="R69" s="76"/>
      <c r="S69" s="133">
        <f t="shared" si="6"/>
      </c>
      <c r="T69" s="134">
        <f t="shared" si="7"/>
      </c>
      <c r="U69" s="134">
        <f t="shared" si="8"/>
      </c>
      <c r="V69" s="134">
        <f t="shared" si="9"/>
      </c>
      <c r="W69" s="54">
        <f t="shared" si="5"/>
      </c>
      <c r="X69" s="305">
        <f>IF(OR($M69="",$N69=""),"",IF($M69="PF",VLOOKUP($N69,$R$179:$T$217,3,FALSE),IF($M69="PI",VLOOKUP($N69,$R$218:$T$229,3,FALSE),IF($M69="PRF",VLOOKUP($N69,$R$230:$T$230,3,FALSE),VLOOKUP($N69,#REF!,3,FALSE)))))</f>
      </c>
      <c r="Y69" s="305">
        <f>IF(OR($M69="",$N69=""),"",IF($M69="PF",VLOOKUP($N69,$R$179:$U$217,4,FALSE),IF($M69="PI",VLOOKUP($N69,$R$218:$U$229,4,FALSE),IF($M69="PRF",VLOOKUP($N69,$R$230:$U$230,4,FALSE),VLOOKUP($N69,#REF!,4,FALSE)))))</f>
      </c>
      <c r="Z69" s="225">
        <f t="shared" si="4"/>
      </c>
    </row>
    <row r="70" spans="1:26" s="78" customFormat="1" ht="12">
      <c r="A70" s="269">
        <v>63</v>
      </c>
      <c r="B70" s="278"/>
      <c r="C70" s="296"/>
      <c r="D70" s="278"/>
      <c r="E70" s="278"/>
      <c r="F70" s="278"/>
      <c r="G70" s="278"/>
      <c r="H70" s="132"/>
      <c r="I70" s="77"/>
      <c r="J70" s="132"/>
      <c r="K70" s="278"/>
      <c r="L70" s="212"/>
      <c r="M70" s="278"/>
      <c r="N70" s="278"/>
      <c r="O70" s="279"/>
      <c r="P70" s="76"/>
      <c r="Q70" s="96"/>
      <c r="R70" s="76"/>
      <c r="S70" s="133">
        <f t="shared" si="6"/>
      </c>
      <c r="T70" s="134">
        <f t="shared" si="7"/>
      </c>
      <c r="U70" s="134">
        <f t="shared" si="8"/>
      </c>
      <c r="V70" s="134">
        <f t="shared" si="9"/>
      </c>
      <c r="W70" s="54">
        <f t="shared" si="5"/>
      </c>
      <c r="X70" s="305">
        <f>IF(OR($M70="",$N70=""),"",IF($M70="PF",VLOOKUP($N70,$R$179:$T$217,3,FALSE),IF($M70="PI",VLOOKUP($N70,$R$218:$T$229,3,FALSE),IF($M70="PRF",VLOOKUP($N70,$R$230:$T$230,3,FALSE),VLOOKUP($N70,#REF!,3,FALSE)))))</f>
      </c>
      <c r="Y70" s="305">
        <f>IF(OR($M70="",$N70=""),"",IF($M70="PF",VLOOKUP($N70,$R$179:$U$217,4,FALSE),IF($M70="PI",VLOOKUP($N70,$R$218:$U$229,4,FALSE),IF($M70="PRF",VLOOKUP($N70,$R$230:$U$230,4,FALSE),VLOOKUP($N70,#REF!,4,FALSE)))))</f>
      </c>
      <c r="Z70" s="225">
        <f t="shared" si="4"/>
      </c>
    </row>
    <row r="71" spans="1:26" s="78" customFormat="1" ht="12">
      <c r="A71" s="269">
        <v>64</v>
      </c>
      <c r="B71" s="278"/>
      <c r="C71" s="296"/>
      <c r="D71" s="278"/>
      <c r="E71" s="278"/>
      <c r="F71" s="278"/>
      <c r="G71" s="278"/>
      <c r="H71" s="132"/>
      <c r="I71" s="77"/>
      <c r="J71" s="132"/>
      <c r="K71" s="278"/>
      <c r="L71" s="212"/>
      <c r="M71" s="278"/>
      <c r="N71" s="278"/>
      <c r="O71" s="279"/>
      <c r="P71" s="76"/>
      <c r="Q71" s="96"/>
      <c r="R71" s="76"/>
      <c r="S71" s="133">
        <f t="shared" si="6"/>
      </c>
      <c r="T71" s="134">
        <f t="shared" si="7"/>
      </c>
      <c r="U71" s="134">
        <f t="shared" si="8"/>
      </c>
      <c r="V71" s="134">
        <f t="shared" si="9"/>
      </c>
      <c r="W71" s="54">
        <f t="shared" si="5"/>
      </c>
      <c r="X71" s="305">
        <f>IF(OR($M71="",$N71=""),"",IF($M71="PF",VLOOKUP($N71,$R$179:$T$217,3,FALSE),IF($M71="PI",VLOOKUP($N71,$R$218:$T$229,3,FALSE),IF($M71="PRF",VLOOKUP($N71,$R$230:$T$230,3,FALSE),VLOOKUP($N71,#REF!,3,FALSE)))))</f>
      </c>
      <c r="Y71" s="305">
        <f>IF(OR($M71="",$N71=""),"",IF($M71="PF",VLOOKUP($N71,$R$179:$U$217,4,FALSE),IF($M71="PI",VLOOKUP($N71,$R$218:$U$229,4,FALSE),IF($M71="PRF",VLOOKUP($N71,$R$230:$U$230,4,FALSE),VLOOKUP($N71,#REF!,4,FALSE)))))</f>
      </c>
      <c r="Z71" s="225">
        <f t="shared" si="4"/>
      </c>
    </row>
    <row r="72" spans="1:26" s="78" customFormat="1" ht="12">
      <c r="A72" s="269">
        <v>65</v>
      </c>
      <c r="B72" s="278"/>
      <c r="C72" s="296"/>
      <c r="D72" s="278"/>
      <c r="E72" s="278"/>
      <c r="F72" s="278"/>
      <c r="G72" s="278"/>
      <c r="H72" s="132"/>
      <c r="I72" s="77"/>
      <c r="J72" s="132"/>
      <c r="K72" s="278"/>
      <c r="L72" s="212"/>
      <c r="M72" s="278"/>
      <c r="N72" s="278"/>
      <c r="O72" s="279"/>
      <c r="P72" s="76"/>
      <c r="Q72" s="96"/>
      <c r="R72" s="76"/>
      <c r="S72" s="133">
        <f aca="true" t="shared" si="10" ref="S72:S103">IF($H72="","",VLOOKUP($H72,$H$180:$L$344,2,FALSE))</f>
      </c>
      <c r="T72" s="134">
        <f aca="true" t="shared" si="11" ref="T72:T103">IF($H72="","",VLOOKUP($H72,$H$179:$L$344,3,FALSE))</f>
      </c>
      <c r="U72" s="134">
        <f t="shared" si="8"/>
      </c>
      <c r="V72" s="134">
        <f t="shared" si="9"/>
      </c>
      <c r="W72" s="54">
        <f aca="true" t="shared" si="12" ref="W72:W135">IF($M72&lt;&gt;"",IF($N72&lt;&gt;"",IF(ISNA($X72),"Error Tipo o Cat.",IF($O72&lt;&gt;"",IF(AND($O72&gt;=$X72,$O72&lt;=$Y72),"","Fecha errónea"),"")),""),"")</f>
      </c>
      <c r="X72" s="305">
        <f>IF(OR($M72="",$N72=""),"",IF($M72="PF",VLOOKUP($N72,$R$179:$T$217,3,FALSE),IF($M72="PI",VLOOKUP($N72,$R$218:$T$229,3,FALSE),IF($M72="PRF",VLOOKUP($N72,$R$230:$T$230,3,FALSE),VLOOKUP($N72,#REF!,3,FALSE)))))</f>
      </c>
      <c r="Y72" s="305">
        <f>IF(OR($M72="",$N72=""),"",IF($M72="PF",VLOOKUP($N72,$R$179:$U$217,4,FALSE),IF($M72="PI",VLOOKUP($N72,$R$218:$U$229,4,FALSE),IF($M72="PRF",VLOOKUP($N72,$R$230:$U$230,4,FALSE),VLOOKUP($N72,#REF!,4,FALSE)))))</f>
      </c>
      <c r="Z72" s="225">
        <f t="shared" si="4"/>
      </c>
    </row>
    <row r="73" spans="1:26" s="78" customFormat="1" ht="12">
      <c r="A73" s="269">
        <v>66</v>
      </c>
      <c r="B73" s="278"/>
      <c r="C73" s="296"/>
      <c r="D73" s="278"/>
      <c r="E73" s="278"/>
      <c r="F73" s="278"/>
      <c r="G73" s="278"/>
      <c r="H73" s="132"/>
      <c r="I73" s="77"/>
      <c r="J73" s="132"/>
      <c r="K73" s="278"/>
      <c r="L73" s="212"/>
      <c r="M73" s="278"/>
      <c r="N73" s="278"/>
      <c r="O73" s="279"/>
      <c r="P73" s="76"/>
      <c r="Q73" s="96"/>
      <c r="R73" s="76"/>
      <c r="S73" s="133">
        <f t="shared" si="10"/>
      </c>
      <c r="T73" s="134">
        <f t="shared" si="11"/>
      </c>
      <c r="U73" s="134">
        <f aca="true" t="shared" si="13" ref="U73:U104">IF($H73="","",VLOOKUP($H73,$H$179:$L$344,4,FALSE))</f>
      </c>
      <c r="V73" s="134">
        <f aca="true" t="shared" si="14" ref="V73:V104">IF($H73="","",VLOOKUP($H73,$H$179:$L$344,5,FALSE))</f>
      </c>
      <c r="W73" s="54">
        <f t="shared" si="12"/>
      </c>
      <c r="X73" s="305">
        <f>IF(OR($M73="",$N73=""),"",IF($M73="PF",VLOOKUP($N73,$R$179:$T$217,3,FALSE),IF($M73="PI",VLOOKUP($N73,$R$218:$T$229,3,FALSE),IF($M73="PRF",VLOOKUP($N73,$R$230:$T$230,3,FALSE),VLOOKUP($N73,#REF!,3,FALSE)))))</f>
      </c>
      <c r="Y73" s="305">
        <f>IF(OR($M73="",$N73=""),"",IF($M73="PF",VLOOKUP($N73,$R$179:$U$217,4,FALSE),IF($M73="PI",VLOOKUP($N73,$R$218:$U$229,4,FALSE),IF($M73="PRF",VLOOKUP($N73,$R$230:$U$230,4,FALSE),VLOOKUP($N73,#REF!,4,FALSE)))))</f>
      </c>
      <c r="Z73" s="225">
        <f aca="true" t="shared" si="15" ref="Z73:Z136">IF(ISERROR(VLOOKUP(CONCATENATE($M73,$K73),$W$179:$X$186,2,FALSE)),"",(VLOOKUP(CONCATENATE($M73,$K73),$W$179:$X$186,2,FALSE)))</f>
      </c>
    </row>
    <row r="74" spans="1:26" s="78" customFormat="1" ht="15">
      <c r="A74" s="269">
        <v>67</v>
      </c>
      <c r="B74" s="278"/>
      <c r="C74" s="298"/>
      <c r="D74" s="278"/>
      <c r="E74" s="278"/>
      <c r="F74" s="278"/>
      <c r="G74" s="278"/>
      <c r="H74" s="132"/>
      <c r="I74" s="77"/>
      <c r="J74" s="132"/>
      <c r="K74" s="278"/>
      <c r="L74" s="212"/>
      <c r="M74" s="278"/>
      <c r="N74" s="278"/>
      <c r="O74" s="279"/>
      <c r="P74" s="76"/>
      <c r="Q74" s="96"/>
      <c r="R74" s="76"/>
      <c r="S74" s="133">
        <f t="shared" si="10"/>
      </c>
      <c r="T74" s="134">
        <f t="shared" si="11"/>
      </c>
      <c r="U74" s="134">
        <f t="shared" si="13"/>
      </c>
      <c r="V74" s="134">
        <f t="shared" si="14"/>
      </c>
      <c r="W74" s="54">
        <f t="shared" si="12"/>
      </c>
      <c r="X74" s="305">
        <f>IF(OR($M74="",$N74=""),"",IF($M74="PF",VLOOKUP($N74,$R$179:$T$217,3,FALSE),IF($M74="PI",VLOOKUP($N74,$R$218:$T$229,3,FALSE),IF($M74="PRF",VLOOKUP($N74,$R$230:$T$230,3,FALSE),VLOOKUP($N74,#REF!,3,FALSE)))))</f>
      </c>
      <c r="Y74" s="305">
        <f>IF(OR($M74="",$N74=""),"",IF($M74="PF",VLOOKUP($N74,$R$179:$U$217,4,FALSE),IF($M74="PI",VLOOKUP($N74,$R$218:$U$229,4,FALSE),IF($M74="PRF",VLOOKUP($N74,$R$230:$U$230,4,FALSE),VLOOKUP($N74,#REF!,4,FALSE)))))</f>
      </c>
      <c r="Z74" s="225">
        <f t="shared" si="15"/>
      </c>
    </row>
    <row r="75" spans="1:26" s="78" customFormat="1" ht="12">
      <c r="A75" s="269">
        <v>68</v>
      </c>
      <c r="B75" s="278"/>
      <c r="C75" s="296"/>
      <c r="D75" s="278"/>
      <c r="E75" s="278"/>
      <c r="F75" s="278"/>
      <c r="G75" s="278"/>
      <c r="H75" s="132"/>
      <c r="I75" s="77"/>
      <c r="J75" s="132"/>
      <c r="K75" s="278"/>
      <c r="L75" s="212"/>
      <c r="M75" s="278"/>
      <c r="N75" s="278"/>
      <c r="O75" s="279"/>
      <c r="P75" s="76"/>
      <c r="Q75" s="96"/>
      <c r="R75" s="76"/>
      <c r="S75" s="133">
        <f t="shared" si="10"/>
      </c>
      <c r="T75" s="134">
        <f t="shared" si="11"/>
      </c>
      <c r="U75" s="134">
        <f t="shared" si="13"/>
      </c>
      <c r="V75" s="134">
        <f t="shared" si="14"/>
      </c>
      <c r="W75" s="54">
        <f t="shared" si="12"/>
      </c>
      <c r="X75" s="305">
        <f>IF(OR($M75="",$N75=""),"",IF($M75="PF",VLOOKUP($N75,$R$179:$T$217,3,FALSE),IF($M75="PI",VLOOKUP($N75,$R$218:$T$229,3,FALSE),IF($M75="PRF",VLOOKUP($N75,$R$230:$T$230,3,FALSE),VLOOKUP($N75,#REF!,3,FALSE)))))</f>
      </c>
      <c r="Y75" s="305">
        <f>IF(OR($M75="",$N75=""),"",IF($M75="PF",VLOOKUP($N75,$R$179:$U$217,4,FALSE),IF($M75="PI",VLOOKUP($N75,$R$218:$U$229,4,FALSE),IF($M75="PRF",VLOOKUP($N75,$R$230:$U$230,4,FALSE),VLOOKUP($N75,#REF!,4,FALSE)))))</f>
      </c>
      <c r="Z75" s="225">
        <f t="shared" si="15"/>
      </c>
    </row>
    <row r="76" spans="1:26" s="78" customFormat="1" ht="12">
      <c r="A76" s="269">
        <v>69</v>
      </c>
      <c r="B76" s="278"/>
      <c r="C76" s="296"/>
      <c r="D76" s="278"/>
      <c r="E76" s="278"/>
      <c r="F76" s="278"/>
      <c r="G76" s="278"/>
      <c r="H76" s="132"/>
      <c r="I76" s="77"/>
      <c r="J76" s="132"/>
      <c r="K76" s="278"/>
      <c r="L76" s="212"/>
      <c r="M76" s="278"/>
      <c r="N76" s="278"/>
      <c r="O76" s="279"/>
      <c r="P76" s="76"/>
      <c r="Q76" s="96"/>
      <c r="R76" s="76"/>
      <c r="S76" s="133">
        <f t="shared" si="10"/>
      </c>
      <c r="T76" s="134">
        <f t="shared" si="11"/>
      </c>
      <c r="U76" s="134">
        <f t="shared" si="13"/>
      </c>
      <c r="V76" s="134">
        <f t="shared" si="14"/>
      </c>
      <c r="W76" s="54">
        <f t="shared" si="12"/>
      </c>
      <c r="X76" s="305">
        <f>IF(OR($M76="",$N76=""),"",IF($M76="PF",VLOOKUP($N76,$R$179:$T$217,3,FALSE),IF($M76="PI",VLOOKUP($N76,$R$218:$T$229,3,FALSE),IF($M76="PRF",VLOOKUP($N76,$R$230:$T$230,3,FALSE),VLOOKUP($N76,#REF!,3,FALSE)))))</f>
      </c>
      <c r="Y76" s="305">
        <f>IF(OR($M76="",$N76=""),"",IF($M76="PF",VLOOKUP($N76,$R$179:$U$217,4,FALSE),IF($M76="PI",VLOOKUP($N76,$R$218:$U$229,4,FALSE),IF($M76="PRF",VLOOKUP($N76,$R$230:$U$230,4,FALSE),VLOOKUP($N76,#REF!,4,FALSE)))))</f>
      </c>
      <c r="Z76" s="225">
        <f t="shared" si="15"/>
      </c>
    </row>
    <row r="77" spans="1:26" s="78" customFormat="1" ht="12">
      <c r="A77" s="269">
        <v>70</v>
      </c>
      <c r="B77" s="278"/>
      <c r="C77" s="296"/>
      <c r="D77" s="278"/>
      <c r="E77" s="278"/>
      <c r="F77" s="278"/>
      <c r="G77" s="278"/>
      <c r="H77" s="132"/>
      <c r="I77" s="77"/>
      <c r="J77" s="132"/>
      <c r="K77" s="278"/>
      <c r="L77" s="212"/>
      <c r="M77" s="278"/>
      <c r="N77" s="278"/>
      <c r="O77" s="279"/>
      <c r="P77" s="76"/>
      <c r="Q77" s="96"/>
      <c r="R77" s="76"/>
      <c r="S77" s="133">
        <f t="shared" si="10"/>
      </c>
      <c r="T77" s="134">
        <f t="shared" si="11"/>
      </c>
      <c r="U77" s="134">
        <f t="shared" si="13"/>
      </c>
      <c r="V77" s="134">
        <f t="shared" si="14"/>
      </c>
      <c r="W77" s="54">
        <f t="shared" si="12"/>
      </c>
      <c r="X77" s="305">
        <f>IF(OR($M77="",$N77=""),"",IF($M77="PF",VLOOKUP($N77,$R$179:$T$217,3,FALSE),IF($M77="PI",VLOOKUP($N77,$R$218:$T$229,3,FALSE),IF($M77="PRF",VLOOKUP($N77,$R$230:$T$230,3,FALSE),VLOOKUP($N77,#REF!,3,FALSE)))))</f>
      </c>
      <c r="Y77" s="305">
        <f>IF(OR($M77="",$N77=""),"",IF($M77="PF",VLOOKUP($N77,$R$179:$U$217,4,FALSE),IF($M77="PI",VLOOKUP($N77,$R$218:$U$229,4,FALSE),IF($M77="PRF",VLOOKUP($N77,$R$230:$U$230,4,FALSE),VLOOKUP($N77,#REF!,4,FALSE)))))</f>
      </c>
      <c r="Z77" s="225">
        <f t="shared" si="15"/>
      </c>
    </row>
    <row r="78" spans="1:26" s="78" customFormat="1" ht="12">
      <c r="A78" s="269">
        <v>71</v>
      </c>
      <c r="B78" s="278"/>
      <c r="C78" s="296"/>
      <c r="D78" s="278"/>
      <c r="E78" s="278"/>
      <c r="F78" s="278"/>
      <c r="G78" s="278"/>
      <c r="H78" s="132"/>
      <c r="I78" s="77"/>
      <c r="J78" s="132"/>
      <c r="K78" s="278"/>
      <c r="L78" s="212"/>
      <c r="M78" s="278"/>
      <c r="N78" s="278"/>
      <c r="O78" s="279"/>
      <c r="P78" s="76"/>
      <c r="Q78" s="96"/>
      <c r="R78" s="76"/>
      <c r="S78" s="133">
        <f t="shared" si="10"/>
      </c>
      <c r="T78" s="134">
        <f t="shared" si="11"/>
      </c>
      <c r="U78" s="134">
        <f t="shared" si="13"/>
      </c>
      <c r="V78" s="134">
        <f t="shared" si="14"/>
      </c>
      <c r="W78" s="54">
        <f t="shared" si="12"/>
      </c>
      <c r="X78" s="305">
        <f>IF(OR($M78="",$N78=""),"",IF($M78="PF",VLOOKUP($N78,$R$179:$T$217,3,FALSE),IF($M78="PI",VLOOKUP($N78,$R$218:$T$229,3,FALSE),IF($M78="PRF",VLOOKUP($N78,$R$230:$T$230,3,FALSE),VLOOKUP($N78,#REF!,3,FALSE)))))</f>
      </c>
      <c r="Y78" s="305">
        <f>IF(OR($M78="",$N78=""),"",IF($M78="PF",VLOOKUP($N78,$R$179:$U$217,4,FALSE),IF($M78="PI",VLOOKUP($N78,$R$218:$U$229,4,FALSE),IF($M78="PRF",VLOOKUP($N78,$R$230:$U$230,4,FALSE),VLOOKUP($N78,#REF!,4,FALSE)))))</f>
      </c>
      <c r="Z78" s="225">
        <f t="shared" si="15"/>
      </c>
    </row>
    <row r="79" spans="1:26" s="78" customFormat="1" ht="12">
      <c r="A79" s="269">
        <v>72</v>
      </c>
      <c r="B79" s="278"/>
      <c r="C79" s="296"/>
      <c r="D79" s="278"/>
      <c r="E79" s="278"/>
      <c r="F79" s="278"/>
      <c r="G79" s="278"/>
      <c r="H79" s="132"/>
      <c r="I79" s="77"/>
      <c r="J79" s="132"/>
      <c r="K79" s="278"/>
      <c r="L79" s="212"/>
      <c r="M79" s="278"/>
      <c r="N79" s="278"/>
      <c r="O79" s="279"/>
      <c r="P79" s="76"/>
      <c r="Q79" s="96"/>
      <c r="R79" s="76"/>
      <c r="S79" s="133">
        <f t="shared" si="10"/>
      </c>
      <c r="T79" s="134">
        <f t="shared" si="11"/>
      </c>
      <c r="U79" s="134">
        <f t="shared" si="13"/>
      </c>
      <c r="V79" s="134">
        <f t="shared" si="14"/>
      </c>
      <c r="W79" s="54">
        <f t="shared" si="12"/>
      </c>
      <c r="X79" s="305">
        <f>IF(OR($M79="",$N79=""),"",IF($M79="PF",VLOOKUP($N79,$R$179:$T$217,3,FALSE),IF($M79="PI",VLOOKUP($N79,$R$218:$T$229,3,FALSE),IF($M79="PRF",VLOOKUP($N79,$R$230:$T$230,3,FALSE),VLOOKUP($N79,#REF!,3,FALSE)))))</f>
      </c>
      <c r="Y79" s="305">
        <f>IF(OR($M79="",$N79=""),"",IF($M79="PF",VLOOKUP($N79,$R$179:$U$217,4,FALSE),IF($M79="PI",VLOOKUP($N79,$R$218:$U$229,4,FALSE),IF($M79="PRF",VLOOKUP($N79,$R$230:$U$230,4,FALSE),VLOOKUP($N79,#REF!,4,FALSE)))))</f>
      </c>
      <c r="Z79" s="225">
        <f t="shared" si="15"/>
      </c>
    </row>
    <row r="80" spans="1:26" s="78" customFormat="1" ht="12">
      <c r="A80" s="269">
        <v>73</v>
      </c>
      <c r="B80" s="278"/>
      <c r="C80" s="296"/>
      <c r="D80" s="278"/>
      <c r="E80" s="278"/>
      <c r="F80" s="278"/>
      <c r="G80" s="278"/>
      <c r="H80" s="132"/>
      <c r="I80" s="77"/>
      <c r="J80" s="132"/>
      <c r="K80" s="278"/>
      <c r="L80" s="212"/>
      <c r="M80" s="278"/>
      <c r="N80" s="278"/>
      <c r="O80" s="279"/>
      <c r="P80" s="76"/>
      <c r="Q80" s="96"/>
      <c r="R80" s="76"/>
      <c r="S80" s="133">
        <f t="shared" si="10"/>
      </c>
      <c r="T80" s="134">
        <f t="shared" si="11"/>
      </c>
      <c r="U80" s="134">
        <f t="shared" si="13"/>
      </c>
      <c r="V80" s="134">
        <f t="shared" si="14"/>
      </c>
      <c r="W80" s="54">
        <f t="shared" si="12"/>
      </c>
      <c r="X80" s="305">
        <f>IF(OR($M80="",$N80=""),"",IF($M80="PF",VLOOKUP($N80,$R$179:$T$217,3,FALSE),IF($M80="PI",VLOOKUP($N80,$R$218:$T$229,3,FALSE),IF($M80="PRF",VLOOKUP($N80,$R$230:$T$230,3,FALSE),VLOOKUP($N80,#REF!,3,FALSE)))))</f>
      </c>
      <c r="Y80" s="305">
        <f>IF(OR($M80="",$N80=""),"",IF($M80="PF",VLOOKUP($N80,$R$179:$U$217,4,FALSE),IF($M80="PI",VLOOKUP($N80,$R$218:$U$229,4,FALSE),IF($M80="PRF",VLOOKUP($N80,$R$230:$U$230,4,FALSE),VLOOKUP($N80,#REF!,4,FALSE)))))</f>
      </c>
      <c r="Z80" s="225">
        <f t="shared" si="15"/>
      </c>
    </row>
    <row r="81" spans="1:26" s="78" customFormat="1" ht="12">
      <c r="A81" s="269">
        <v>74</v>
      </c>
      <c r="B81" s="278"/>
      <c r="C81" s="296"/>
      <c r="D81" s="278"/>
      <c r="E81" s="278"/>
      <c r="F81" s="278"/>
      <c r="G81" s="278"/>
      <c r="H81" s="132"/>
      <c r="I81" s="77"/>
      <c r="J81" s="132"/>
      <c r="K81" s="278"/>
      <c r="L81" s="212"/>
      <c r="M81" s="278"/>
      <c r="N81" s="278"/>
      <c r="O81" s="279"/>
      <c r="P81" s="76"/>
      <c r="Q81" s="96"/>
      <c r="R81" s="76"/>
      <c r="S81" s="133">
        <f t="shared" si="10"/>
      </c>
      <c r="T81" s="134">
        <f t="shared" si="11"/>
      </c>
      <c r="U81" s="134">
        <f t="shared" si="13"/>
      </c>
      <c r="V81" s="134">
        <f t="shared" si="14"/>
      </c>
      <c r="W81" s="54">
        <f t="shared" si="12"/>
      </c>
      <c r="X81" s="305">
        <f>IF(OR($M81="",$N81=""),"",IF($M81="PF",VLOOKUP($N81,$R$179:$T$217,3,FALSE),IF($M81="PI",VLOOKUP($N81,$R$218:$T$229,3,FALSE),IF($M81="PRF",VLOOKUP($N81,$R$230:$T$230,3,FALSE),VLOOKUP($N81,#REF!,3,FALSE)))))</f>
      </c>
      <c r="Y81" s="305">
        <f>IF(OR($M81="",$N81=""),"",IF($M81="PF",VLOOKUP($N81,$R$179:$U$217,4,FALSE),IF($M81="PI",VLOOKUP($N81,$R$218:$U$229,4,FALSE),IF($M81="PRF",VLOOKUP($N81,$R$230:$U$230,4,FALSE),VLOOKUP($N81,#REF!,4,FALSE)))))</f>
      </c>
      <c r="Z81" s="225">
        <f t="shared" si="15"/>
      </c>
    </row>
    <row r="82" spans="1:26" s="78" customFormat="1" ht="12">
      <c r="A82" s="269">
        <v>75</v>
      </c>
      <c r="B82" s="278"/>
      <c r="C82" s="296"/>
      <c r="D82" s="278"/>
      <c r="E82" s="278"/>
      <c r="F82" s="278"/>
      <c r="G82" s="278"/>
      <c r="H82" s="132"/>
      <c r="I82" s="77"/>
      <c r="J82" s="132"/>
      <c r="K82" s="278"/>
      <c r="L82" s="212"/>
      <c r="M82" s="278"/>
      <c r="N82" s="278"/>
      <c r="O82" s="279"/>
      <c r="P82" s="76"/>
      <c r="Q82" s="96"/>
      <c r="R82" s="76"/>
      <c r="S82" s="133">
        <f t="shared" si="10"/>
      </c>
      <c r="T82" s="134">
        <f t="shared" si="11"/>
      </c>
      <c r="U82" s="134">
        <f t="shared" si="13"/>
      </c>
      <c r="V82" s="134">
        <f t="shared" si="14"/>
      </c>
      <c r="W82" s="54">
        <f t="shared" si="12"/>
      </c>
      <c r="X82" s="305">
        <f>IF(OR($M82="",$N82=""),"",IF($M82="PF",VLOOKUP($N82,$R$179:$T$217,3,FALSE),IF($M82="PI",VLOOKUP($N82,$R$218:$T$229,3,FALSE),IF($M82="PRF",VLOOKUP($N82,$R$230:$T$230,3,FALSE),VLOOKUP($N82,#REF!,3,FALSE)))))</f>
      </c>
      <c r="Y82" s="305">
        <f>IF(OR($M82="",$N82=""),"",IF($M82="PF",VLOOKUP($N82,$R$179:$U$217,4,FALSE),IF($M82="PI",VLOOKUP($N82,$R$218:$U$229,4,FALSE),IF($M82="PRF",VLOOKUP($N82,$R$230:$U$230,4,FALSE),VLOOKUP($N82,#REF!,4,FALSE)))))</f>
      </c>
      <c r="Z82" s="225">
        <f t="shared" si="15"/>
      </c>
    </row>
    <row r="83" spans="1:26" s="78" customFormat="1" ht="12">
      <c r="A83" s="269">
        <v>76</v>
      </c>
      <c r="B83" s="278"/>
      <c r="C83" s="296"/>
      <c r="D83" s="278"/>
      <c r="E83" s="278"/>
      <c r="F83" s="278"/>
      <c r="G83" s="278"/>
      <c r="H83" s="132"/>
      <c r="I83" s="77"/>
      <c r="J83" s="132"/>
      <c r="K83" s="278"/>
      <c r="L83" s="212"/>
      <c r="M83" s="278"/>
      <c r="N83" s="278"/>
      <c r="O83" s="279"/>
      <c r="P83" s="76"/>
      <c r="Q83" s="96"/>
      <c r="R83" s="76"/>
      <c r="S83" s="133">
        <f t="shared" si="10"/>
      </c>
      <c r="T83" s="134">
        <f t="shared" si="11"/>
      </c>
      <c r="U83" s="134">
        <f t="shared" si="13"/>
      </c>
      <c r="V83" s="134">
        <f t="shared" si="14"/>
      </c>
      <c r="W83" s="54">
        <f t="shared" si="12"/>
      </c>
      <c r="X83" s="305">
        <f>IF(OR($M83="",$N83=""),"",IF($M83="PF",VLOOKUP($N83,$R$179:$T$217,3,FALSE),IF($M83="PI",VLOOKUP($N83,$R$218:$T$229,3,FALSE),IF($M83="PRF",VLOOKUP($N83,$R$230:$T$230,3,FALSE),VLOOKUP($N83,#REF!,3,FALSE)))))</f>
      </c>
      <c r="Y83" s="305">
        <f>IF(OR($M83="",$N83=""),"",IF($M83="PF",VLOOKUP($N83,$R$179:$U$217,4,FALSE),IF($M83="PI",VLOOKUP($N83,$R$218:$U$229,4,FALSE),IF($M83="PRF",VLOOKUP($N83,$R$230:$U$230,4,FALSE),VLOOKUP($N83,#REF!,4,FALSE)))))</f>
      </c>
      <c r="Z83" s="225">
        <f t="shared" si="15"/>
      </c>
    </row>
    <row r="84" spans="1:26" s="78" customFormat="1" ht="12">
      <c r="A84" s="269">
        <v>77</v>
      </c>
      <c r="B84" s="278"/>
      <c r="C84" s="296"/>
      <c r="D84" s="278"/>
      <c r="E84" s="278"/>
      <c r="F84" s="278"/>
      <c r="G84" s="278"/>
      <c r="H84" s="132"/>
      <c r="I84" s="77"/>
      <c r="J84" s="132"/>
      <c r="K84" s="278"/>
      <c r="L84" s="212"/>
      <c r="M84" s="278"/>
      <c r="N84" s="278"/>
      <c r="O84" s="279"/>
      <c r="P84" s="76"/>
      <c r="Q84" s="96"/>
      <c r="R84" s="76"/>
      <c r="S84" s="133">
        <f t="shared" si="10"/>
      </c>
      <c r="T84" s="134">
        <f t="shared" si="11"/>
      </c>
      <c r="U84" s="134">
        <f t="shared" si="13"/>
      </c>
      <c r="V84" s="134">
        <f t="shared" si="14"/>
      </c>
      <c r="W84" s="54">
        <f t="shared" si="12"/>
      </c>
      <c r="X84" s="305">
        <f>IF(OR($M84="",$N84=""),"",IF($M84="PF",VLOOKUP($N84,$R$179:$T$217,3,FALSE),IF($M84="PI",VLOOKUP($N84,$R$218:$T$229,3,FALSE),IF($M84="PRF",VLOOKUP($N84,$R$230:$T$230,3,FALSE),VLOOKUP($N84,#REF!,3,FALSE)))))</f>
      </c>
      <c r="Y84" s="305">
        <f>IF(OR($M84="",$N84=""),"",IF($M84="PF",VLOOKUP($N84,$R$179:$U$217,4,FALSE),IF($M84="PI",VLOOKUP($N84,$R$218:$U$229,4,FALSE),IF($M84="PRF",VLOOKUP($N84,$R$230:$U$230,4,FALSE),VLOOKUP($N84,#REF!,4,FALSE)))))</f>
      </c>
      <c r="Z84" s="225">
        <f t="shared" si="15"/>
      </c>
    </row>
    <row r="85" spans="1:26" s="78" customFormat="1" ht="12">
      <c r="A85" s="269">
        <v>78</v>
      </c>
      <c r="B85" s="278"/>
      <c r="C85" s="296"/>
      <c r="D85" s="278"/>
      <c r="E85" s="278"/>
      <c r="F85" s="278"/>
      <c r="G85" s="278"/>
      <c r="H85" s="132"/>
      <c r="I85" s="77"/>
      <c r="J85" s="132"/>
      <c r="K85" s="278"/>
      <c r="L85" s="212"/>
      <c r="M85" s="278"/>
      <c r="N85" s="278"/>
      <c r="O85" s="279"/>
      <c r="P85" s="76"/>
      <c r="Q85" s="96"/>
      <c r="R85" s="76"/>
      <c r="S85" s="133">
        <f t="shared" si="10"/>
      </c>
      <c r="T85" s="134">
        <f t="shared" si="11"/>
      </c>
      <c r="U85" s="134">
        <f t="shared" si="13"/>
      </c>
      <c r="V85" s="134">
        <f t="shared" si="14"/>
      </c>
      <c r="W85" s="54">
        <f t="shared" si="12"/>
      </c>
      <c r="X85" s="305">
        <f>IF(OR($M85="",$N85=""),"",IF($M85="PF",VLOOKUP($N85,$R$179:$T$217,3,FALSE),IF($M85="PI",VLOOKUP($N85,$R$218:$T$229,3,FALSE),IF($M85="PRF",VLOOKUP($N85,$R$230:$T$230,3,FALSE),VLOOKUP($N85,#REF!,3,FALSE)))))</f>
      </c>
      <c r="Y85" s="305">
        <f>IF(OR($M85="",$N85=""),"",IF($M85="PF",VLOOKUP($N85,$R$179:$U$217,4,FALSE),IF($M85="PI",VLOOKUP($N85,$R$218:$U$229,4,FALSE),IF($M85="PRF",VLOOKUP($N85,$R$230:$U$230,4,FALSE),VLOOKUP($N85,#REF!,4,FALSE)))))</f>
      </c>
      <c r="Z85" s="225">
        <f t="shared" si="15"/>
      </c>
    </row>
    <row r="86" spans="1:26" s="78" customFormat="1" ht="12">
      <c r="A86" s="269">
        <v>79</v>
      </c>
      <c r="B86" s="278"/>
      <c r="C86" s="296"/>
      <c r="D86" s="278"/>
      <c r="E86" s="278"/>
      <c r="F86" s="278"/>
      <c r="G86" s="278"/>
      <c r="H86" s="132"/>
      <c r="I86" s="77"/>
      <c r="J86" s="132"/>
      <c r="K86" s="278"/>
      <c r="L86" s="212"/>
      <c r="M86" s="278"/>
      <c r="N86" s="278"/>
      <c r="O86" s="279"/>
      <c r="P86" s="76"/>
      <c r="Q86" s="96"/>
      <c r="R86" s="76"/>
      <c r="S86" s="133">
        <f t="shared" si="10"/>
      </c>
      <c r="T86" s="134">
        <f t="shared" si="11"/>
      </c>
      <c r="U86" s="134">
        <f t="shared" si="13"/>
      </c>
      <c r="V86" s="134">
        <f t="shared" si="14"/>
      </c>
      <c r="W86" s="54">
        <f t="shared" si="12"/>
      </c>
      <c r="X86" s="305">
        <f>IF(OR($M86="",$N86=""),"",IF($M86="PF",VLOOKUP($N86,$R$179:$T$217,3,FALSE),IF($M86="PI",VLOOKUP($N86,$R$218:$T$229,3,FALSE),IF($M86="PRF",VLOOKUP($N86,$R$230:$T$230,3,FALSE),VLOOKUP($N86,#REF!,3,FALSE)))))</f>
      </c>
      <c r="Y86" s="305">
        <f>IF(OR($M86="",$N86=""),"",IF($M86="PF",VLOOKUP($N86,$R$179:$U$217,4,FALSE),IF($M86="PI",VLOOKUP($N86,$R$218:$U$229,4,FALSE),IF($M86="PRF",VLOOKUP($N86,$R$230:$U$230,4,FALSE),VLOOKUP($N86,#REF!,4,FALSE)))))</f>
      </c>
      <c r="Z86" s="225">
        <f t="shared" si="15"/>
      </c>
    </row>
    <row r="87" spans="1:26" s="78" customFormat="1" ht="12">
      <c r="A87" s="269">
        <v>80</v>
      </c>
      <c r="B87" s="278"/>
      <c r="C87" s="296"/>
      <c r="D87" s="278"/>
      <c r="E87" s="278"/>
      <c r="F87" s="278"/>
      <c r="G87" s="278"/>
      <c r="H87" s="132"/>
      <c r="I87" s="77"/>
      <c r="J87" s="132"/>
      <c r="K87" s="278"/>
      <c r="L87" s="212"/>
      <c r="M87" s="278"/>
      <c r="N87" s="278"/>
      <c r="O87" s="279"/>
      <c r="P87" s="76"/>
      <c r="Q87" s="96"/>
      <c r="R87" s="76"/>
      <c r="S87" s="133">
        <f t="shared" si="10"/>
      </c>
      <c r="T87" s="134">
        <f t="shared" si="11"/>
      </c>
      <c r="U87" s="134">
        <f t="shared" si="13"/>
      </c>
      <c r="V87" s="134">
        <f t="shared" si="14"/>
      </c>
      <c r="W87" s="54">
        <f t="shared" si="12"/>
      </c>
      <c r="X87" s="305">
        <f>IF(OR($M87="",$N87=""),"",IF($M87="PF",VLOOKUP($N87,$R$179:$T$217,3,FALSE),IF($M87="PI",VLOOKUP($N87,$R$218:$T$229,3,FALSE),IF($M87="PRF",VLOOKUP($N87,$R$230:$T$230,3,FALSE),VLOOKUP($N87,#REF!,3,FALSE)))))</f>
      </c>
      <c r="Y87" s="305">
        <f>IF(OR($M87="",$N87=""),"",IF($M87="PF",VLOOKUP($N87,$R$179:$U$217,4,FALSE),IF($M87="PI",VLOOKUP($N87,$R$218:$U$229,4,FALSE),IF($M87="PRF",VLOOKUP($N87,$R$230:$U$230,4,FALSE),VLOOKUP($N87,#REF!,4,FALSE)))))</f>
      </c>
      <c r="Z87" s="225">
        <f t="shared" si="15"/>
      </c>
    </row>
    <row r="88" spans="1:26" s="78" customFormat="1" ht="12">
      <c r="A88" s="269">
        <v>81</v>
      </c>
      <c r="B88" s="278"/>
      <c r="C88" s="296"/>
      <c r="D88" s="278"/>
      <c r="E88" s="278"/>
      <c r="F88" s="278"/>
      <c r="G88" s="278"/>
      <c r="H88" s="132"/>
      <c r="I88" s="77"/>
      <c r="J88" s="132"/>
      <c r="K88" s="278"/>
      <c r="L88" s="212"/>
      <c r="M88" s="278"/>
      <c r="N88" s="278"/>
      <c r="O88" s="279"/>
      <c r="P88" s="76"/>
      <c r="Q88" s="96"/>
      <c r="R88" s="76"/>
      <c r="S88" s="133">
        <f t="shared" si="10"/>
      </c>
      <c r="T88" s="134">
        <f t="shared" si="11"/>
      </c>
      <c r="U88" s="134">
        <f t="shared" si="13"/>
      </c>
      <c r="V88" s="134">
        <f t="shared" si="14"/>
      </c>
      <c r="W88" s="54">
        <f t="shared" si="12"/>
      </c>
      <c r="X88" s="305">
        <f>IF(OR($M88="",$N88=""),"",IF($M88="PF",VLOOKUP($N88,$R$179:$T$217,3,FALSE),IF($M88="PI",VLOOKUP($N88,$R$218:$T$229,3,FALSE),IF($M88="PRF",VLOOKUP($N88,$R$230:$T$230,3,FALSE),VLOOKUP($N88,#REF!,3,FALSE)))))</f>
      </c>
      <c r="Y88" s="305">
        <f>IF(OR($M88="",$N88=""),"",IF($M88="PF",VLOOKUP($N88,$R$179:$U$217,4,FALSE),IF($M88="PI",VLOOKUP($N88,$R$218:$U$229,4,FALSE),IF($M88="PRF",VLOOKUP($N88,$R$230:$U$230,4,FALSE),VLOOKUP($N88,#REF!,4,FALSE)))))</f>
      </c>
      <c r="Z88" s="225">
        <f t="shared" si="15"/>
      </c>
    </row>
    <row r="89" spans="1:26" s="78" customFormat="1" ht="12">
      <c r="A89" s="269">
        <v>82</v>
      </c>
      <c r="B89" s="278"/>
      <c r="C89" s="296"/>
      <c r="D89" s="278"/>
      <c r="E89" s="278"/>
      <c r="F89" s="278"/>
      <c r="G89" s="278"/>
      <c r="H89" s="132"/>
      <c r="I89" s="77"/>
      <c r="J89" s="132"/>
      <c r="K89" s="278"/>
      <c r="L89" s="212"/>
      <c r="M89" s="278"/>
      <c r="N89" s="278"/>
      <c r="O89" s="279"/>
      <c r="P89" s="76"/>
      <c r="Q89" s="96"/>
      <c r="R89" s="76"/>
      <c r="S89" s="133">
        <f t="shared" si="10"/>
      </c>
      <c r="T89" s="134">
        <f t="shared" si="11"/>
      </c>
      <c r="U89" s="134">
        <f t="shared" si="13"/>
      </c>
      <c r="V89" s="134">
        <f t="shared" si="14"/>
      </c>
      <c r="W89" s="54">
        <f t="shared" si="12"/>
      </c>
      <c r="X89" s="305">
        <f>IF(OR($M89="",$N89=""),"",IF($M89="PF",VLOOKUP($N89,$R$179:$T$217,3,FALSE),IF($M89="PI",VLOOKUP($N89,$R$218:$T$229,3,FALSE),IF($M89="PRF",VLOOKUP($N89,$R$230:$T$230,3,FALSE),VLOOKUP($N89,#REF!,3,FALSE)))))</f>
      </c>
      <c r="Y89" s="305">
        <f>IF(OR($M89="",$N89=""),"",IF($M89="PF",VLOOKUP($N89,$R$179:$U$217,4,FALSE),IF($M89="PI",VLOOKUP($N89,$R$218:$U$229,4,FALSE),IF($M89="PRF",VLOOKUP($N89,$R$230:$U$230,4,FALSE),VLOOKUP($N89,#REF!,4,FALSE)))))</f>
      </c>
      <c r="Z89" s="225">
        <f t="shared" si="15"/>
      </c>
    </row>
    <row r="90" spans="1:26" s="78" customFormat="1" ht="12">
      <c r="A90" s="269">
        <v>83</v>
      </c>
      <c r="B90" s="278"/>
      <c r="C90" s="296"/>
      <c r="D90" s="278"/>
      <c r="E90" s="278"/>
      <c r="F90" s="278"/>
      <c r="G90" s="278"/>
      <c r="H90" s="132"/>
      <c r="I90" s="77"/>
      <c r="J90" s="132"/>
      <c r="K90" s="278"/>
      <c r="L90" s="212"/>
      <c r="M90" s="278"/>
      <c r="N90" s="278"/>
      <c r="O90" s="279"/>
      <c r="P90" s="76"/>
      <c r="Q90" s="96"/>
      <c r="R90" s="76"/>
      <c r="S90" s="133">
        <f t="shared" si="10"/>
      </c>
      <c r="T90" s="134">
        <f t="shared" si="11"/>
      </c>
      <c r="U90" s="134">
        <f t="shared" si="13"/>
      </c>
      <c r="V90" s="134">
        <f t="shared" si="14"/>
      </c>
      <c r="W90" s="54">
        <f t="shared" si="12"/>
      </c>
      <c r="X90" s="305">
        <f>IF(OR($M90="",$N90=""),"",IF($M90="PF",VLOOKUP($N90,$R$179:$T$217,3,FALSE),IF($M90="PI",VLOOKUP($N90,$R$218:$T$229,3,FALSE),IF($M90="PRF",VLOOKUP($N90,$R$230:$T$230,3,FALSE),VLOOKUP($N90,#REF!,3,FALSE)))))</f>
      </c>
      <c r="Y90" s="305">
        <f>IF(OR($M90="",$N90=""),"",IF($M90="PF",VLOOKUP($N90,$R$179:$U$217,4,FALSE),IF($M90="PI",VLOOKUP($N90,$R$218:$U$229,4,FALSE),IF($M90="PRF",VLOOKUP($N90,$R$230:$U$230,4,FALSE),VLOOKUP($N90,#REF!,4,FALSE)))))</f>
      </c>
      <c r="Z90" s="225">
        <f t="shared" si="15"/>
      </c>
    </row>
    <row r="91" spans="1:26" s="78" customFormat="1" ht="12">
      <c r="A91" s="269">
        <v>84</v>
      </c>
      <c r="B91" s="278"/>
      <c r="C91" s="296"/>
      <c r="D91" s="278"/>
      <c r="E91" s="278"/>
      <c r="F91" s="278"/>
      <c r="G91" s="278"/>
      <c r="H91" s="132"/>
      <c r="I91" s="77"/>
      <c r="J91" s="132"/>
      <c r="K91" s="278"/>
      <c r="L91" s="212"/>
      <c r="M91" s="278"/>
      <c r="N91" s="278"/>
      <c r="O91" s="279"/>
      <c r="P91" s="76"/>
      <c r="Q91" s="96"/>
      <c r="R91" s="76"/>
      <c r="S91" s="133">
        <f t="shared" si="10"/>
      </c>
      <c r="T91" s="134">
        <f t="shared" si="11"/>
      </c>
      <c r="U91" s="134">
        <f t="shared" si="13"/>
      </c>
      <c r="V91" s="134">
        <f t="shared" si="14"/>
      </c>
      <c r="W91" s="54">
        <f t="shared" si="12"/>
      </c>
      <c r="X91" s="305">
        <f>IF(OR($M91="",$N91=""),"",IF($M91="PF",VLOOKUP($N91,$R$179:$T$217,3,FALSE),IF($M91="PI",VLOOKUP($N91,$R$218:$T$229,3,FALSE),IF($M91="PRF",VLOOKUP($N91,$R$230:$T$230,3,FALSE),VLOOKUP($N91,#REF!,3,FALSE)))))</f>
      </c>
      <c r="Y91" s="305">
        <f>IF(OR($M91="",$N91=""),"",IF($M91="PF",VLOOKUP($N91,$R$179:$U$217,4,FALSE),IF($M91="PI",VLOOKUP($N91,$R$218:$U$229,4,FALSE),IF($M91="PRF",VLOOKUP($N91,$R$230:$U$230,4,FALSE),VLOOKUP($N91,#REF!,4,FALSE)))))</f>
      </c>
      <c r="Z91" s="225">
        <f t="shared" si="15"/>
      </c>
    </row>
    <row r="92" spans="1:26" s="78" customFormat="1" ht="12">
      <c r="A92" s="269">
        <v>85</v>
      </c>
      <c r="B92" s="278"/>
      <c r="C92" s="296"/>
      <c r="D92" s="278"/>
      <c r="E92" s="278"/>
      <c r="F92" s="278"/>
      <c r="G92" s="278"/>
      <c r="H92" s="132"/>
      <c r="I92" s="77"/>
      <c r="J92" s="132"/>
      <c r="K92" s="278"/>
      <c r="L92" s="212"/>
      <c r="M92" s="278"/>
      <c r="N92" s="278"/>
      <c r="O92" s="279"/>
      <c r="P92" s="76"/>
      <c r="Q92" s="96"/>
      <c r="R92" s="76"/>
      <c r="S92" s="133">
        <f t="shared" si="10"/>
      </c>
      <c r="T92" s="134">
        <f t="shared" si="11"/>
      </c>
      <c r="U92" s="134">
        <f t="shared" si="13"/>
      </c>
      <c r="V92" s="134">
        <f t="shared" si="14"/>
      </c>
      <c r="W92" s="54">
        <f t="shared" si="12"/>
      </c>
      <c r="X92" s="305">
        <f>IF(OR($M92="",$N92=""),"",IF($M92="PF",VLOOKUP($N92,$R$179:$T$217,3,FALSE),IF($M92="PI",VLOOKUP($N92,$R$218:$T$229,3,FALSE),IF($M92="PRF",VLOOKUP($N92,$R$230:$T$230,3,FALSE),VLOOKUP($N92,#REF!,3,FALSE)))))</f>
      </c>
      <c r="Y92" s="305">
        <f>IF(OR($M92="",$N92=""),"",IF($M92="PF",VLOOKUP($N92,$R$179:$U$217,4,FALSE),IF($M92="PI",VLOOKUP($N92,$R$218:$U$229,4,FALSE),IF($M92="PRF",VLOOKUP($N92,$R$230:$U$230,4,FALSE),VLOOKUP($N92,#REF!,4,FALSE)))))</f>
      </c>
      <c r="Z92" s="225">
        <f t="shared" si="15"/>
      </c>
    </row>
    <row r="93" spans="1:26" s="78" customFormat="1" ht="12">
      <c r="A93" s="269">
        <v>86</v>
      </c>
      <c r="B93" s="278"/>
      <c r="C93" s="299"/>
      <c r="D93" s="278"/>
      <c r="E93" s="278"/>
      <c r="F93" s="278"/>
      <c r="G93" s="278"/>
      <c r="H93" s="132"/>
      <c r="I93" s="77"/>
      <c r="J93" s="132"/>
      <c r="K93" s="278"/>
      <c r="L93" s="212"/>
      <c r="M93" s="278"/>
      <c r="N93" s="278"/>
      <c r="O93" s="279"/>
      <c r="P93" s="76"/>
      <c r="Q93" s="96"/>
      <c r="R93" s="76"/>
      <c r="S93" s="133">
        <f t="shared" si="10"/>
      </c>
      <c r="T93" s="134">
        <f t="shared" si="11"/>
      </c>
      <c r="U93" s="134">
        <f t="shared" si="13"/>
      </c>
      <c r="V93" s="134">
        <f t="shared" si="14"/>
      </c>
      <c r="W93" s="54">
        <f t="shared" si="12"/>
      </c>
      <c r="X93" s="305">
        <f>IF(OR($M93="",$N93=""),"",IF($M93="PF",VLOOKUP($N93,$R$179:$T$217,3,FALSE),IF($M93="PI",VLOOKUP($N93,$R$218:$T$229,3,FALSE),IF($M93="PRF",VLOOKUP($N93,$R$230:$T$230,3,FALSE),VLOOKUP($N93,#REF!,3,FALSE)))))</f>
      </c>
      <c r="Y93" s="305">
        <f>IF(OR($M93="",$N93=""),"",IF($M93="PF",VLOOKUP($N93,$R$179:$U$217,4,FALSE),IF($M93="PI",VLOOKUP($N93,$R$218:$U$229,4,FALSE),IF($M93="PRF",VLOOKUP($N93,$R$230:$U$230,4,FALSE),VLOOKUP($N93,#REF!,4,FALSE)))))</f>
      </c>
      <c r="Z93" s="225">
        <f t="shared" si="15"/>
      </c>
    </row>
    <row r="94" spans="1:26" s="78" customFormat="1" ht="15">
      <c r="A94" s="269">
        <v>87</v>
      </c>
      <c r="B94" s="278"/>
      <c r="C94" s="300"/>
      <c r="D94" s="278"/>
      <c r="E94" s="278"/>
      <c r="F94" s="278"/>
      <c r="G94" s="278"/>
      <c r="H94" s="132"/>
      <c r="I94" s="77"/>
      <c r="J94" s="132"/>
      <c r="K94" s="278"/>
      <c r="L94" s="212"/>
      <c r="M94" s="278"/>
      <c r="N94" s="278"/>
      <c r="O94" s="279"/>
      <c r="P94" s="76"/>
      <c r="Q94" s="96"/>
      <c r="R94" s="76"/>
      <c r="S94" s="133">
        <f t="shared" si="10"/>
      </c>
      <c r="T94" s="134">
        <f t="shared" si="11"/>
      </c>
      <c r="U94" s="134">
        <f t="shared" si="13"/>
      </c>
      <c r="V94" s="134">
        <f t="shared" si="14"/>
      </c>
      <c r="W94" s="54">
        <f t="shared" si="12"/>
      </c>
      <c r="X94" s="305">
        <f>IF(OR($M94="",$N94=""),"",IF($M94="PF",VLOOKUP($N94,$R$179:$T$217,3,FALSE),IF($M94="PI",VLOOKUP($N94,$R$218:$T$229,3,FALSE),IF($M94="PRF",VLOOKUP($N94,$R$230:$T$230,3,FALSE),VLOOKUP($N94,#REF!,3,FALSE)))))</f>
      </c>
      <c r="Y94" s="305">
        <f>IF(OR($M94="",$N94=""),"",IF($M94="PF",VLOOKUP($N94,$R$179:$U$217,4,FALSE),IF($M94="PI",VLOOKUP($N94,$R$218:$U$229,4,FALSE),IF($M94="PRF",VLOOKUP($N94,$R$230:$U$230,4,FALSE),VLOOKUP($N94,#REF!,4,FALSE)))))</f>
      </c>
      <c r="Z94" s="225">
        <f t="shared" si="15"/>
      </c>
    </row>
    <row r="95" spans="1:26" s="78" customFormat="1" ht="15">
      <c r="A95" s="269">
        <v>88</v>
      </c>
      <c r="B95" s="278"/>
      <c r="C95" s="300"/>
      <c r="D95" s="278"/>
      <c r="E95" s="278"/>
      <c r="F95" s="278"/>
      <c r="G95" s="278"/>
      <c r="H95" s="132"/>
      <c r="I95" s="77"/>
      <c r="J95" s="132"/>
      <c r="K95" s="278"/>
      <c r="L95" s="212"/>
      <c r="M95" s="278"/>
      <c r="N95" s="278"/>
      <c r="O95" s="279"/>
      <c r="P95" s="76"/>
      <c r="Q95" s="96"/>
      <c r="R95" s="76"/>
      <c r="S95" s="133">
        <f t="shared" si="10"/>
      </c>
      <c r="T95" s="134">
        <f t="shared" si="11"/>
      </c>
      <c r="U95" s="134">
        <f t="shared" si="13"/>
      </c>
      <c r="V95" s="134">
        <f t="shared" si="14"/>
      </c>
      <c r="W95" s="54">
        <f t="shared" si="12"/>
      </c>
      <c r="X95" s="305">
        <f>IF(OR($M95="",$N95=""),"",IF($M95="PF",VLOOKUP($N95,$R$179:$T$217,3,FALSE),IF($M95="PI",VLOOKUP($N95,$R$218:$T$229,3,FALSE),IF($M95="PRF",VLOOKUP($N95,$R$230:$T$230,3,FALSE),VLOOKUP($N95,#REF!,3,FALSE)))))</f>
      </c>
      <c r="Y95" s="305">
        <f>IF(OR($M95="",$N95=""),"",IF($M95="PF",VLOOKUP($N95,$R$179:$U$217,4,FALSE),IF($M95="PI",VLOOKUP($N95,$R$218:$U$229,4,FALSE),IF($M95="PRF",VLOOKUP($N95,$R$230:$U$230,4,FALSE),VLOOKUP($N95,#REF!,4,FALSE)))))</f>
      </c>
      <c r="Z95" s="225">
        <f t="shared" si="15"/>
      </c>
    </row>
    <row r="96" spans="1:26" s="78" customFormat="1" ht="12">
      <c r="A96" s="269">
        <v>89</v>
      </c>
      <c r="B96" s="278"/>
      <c r="C96" s="299"/>
      <c r="D96" s="278"/>
      <c r="E96" s="278"/>
      <c r="F96" s="278"/>
      <c r="G96" s="278"/>
      <c r="H96" s="132"/>
      <c r="I96" s="77"/>
      <c r="J96" s="132"/>
      <c r="K96" s="278"/>
      <c r="L96" s="212"/>
      <c r="M96" s="278"/>
      <c r="N96" s="278"/>
      <c r="O96" s="279"/>
      <c r="P96" s="76"/>
      <c r="Q96" s="96"/>
      <c r="R96" s="76"/>
      <c r="S96" s="133">
        <f t="shared" si="10"/>
      </c>
      <c r="T96" s="134">
        <f t="shared" si="11"/>
      </c>
      <c r="U96" s="134">
        <f t="shared" si="13"/>
      </c>
      <c r="V96" s="134">
        <f t="shared" si="14"/>
      </c>
      <c r="W96" s="54">
        <f t="shared" si="12"/>
      </c>
      <c r="X96" s="305">
        <f>IF(OR($M96="",$N96=""),"",IF($M96="PF",VLOOKUP($N96,$R$179:$T$217,3,FALSE),IF($M96="PI",VLOOKUP($N96,$R$218:$T$229,3,FALSE),IF($M96="PRF",VLOOKUP($N96,$R$230:$T$230,3,FALSE),VLOOKUP($N96,#REF!,3,FALSE)))))</f>
      </c>
      <c r="Y96" s="305">
        <f>IF(OR($M96="",$N96=""),"",IF($M96="PF",VLOOKUP($N96,$R$179:$U$217,4,FALSE),IF($M96="PI",VLOOKUP($N96,$R$218:$U$229,4,FALSE),IF($M96="PRF",VLOOKUP($N96,$R$230:$U$230,4,FALSE),VLOOKUP($N96,#REF!,4,FALSE)))))</f>
      </c>
      <c r="Z96" s="225">
        <f t="shared" si="15"/>
      </c>
    </row>
    <row r="97" spans="1:26" s="78" customFormat="1" ht="15">
      <c r="A97" s="269">
        <v>90</v>
      </c>
      <c r="B97" s="278"/>
      <c r="C97" s="300"/>
      <c r="D97" s="278"/>
      <c r="E97" s="278"/>
      <c r="F97" s="278"/>
      <c r="G97" s="278"/>
      <c r="H97" s="132"/>
      <c r="I97" s="77"/>
      <c r="J97" s="132"/>
      <c r="K97" s="278"/>
      <c r="L97" s="212"/>
      <c r="M97" s="278"/>
      <c r="N97" s="278"/>
      <c r="O97" s="279"/>
      <c r="P97" s="76"/>
      <c r="Q97" s="96"/>
      <c r="R97" s="76"/>
      <c r="S97" s="133">
        <f t="shared" si="10"/>
      </c>
      <c r="T97" s="134">
        <f t="shared" si="11"/>
      </c>
      <c r="U97" s="134">
        <f t="shared" si="13"/>
      </c>
      <c r="V97" s="134">
        <f t="shared" si="14"/>
      </c>
      <c r="W97" s="54">
        <f t="shared" si="12"/>
      </c>
      <c r="X97" s="305">
        <f>IF(OR($M97="",$N97=""),"",IF($M97="PF",VLOOKUP($N97,$R$179:$T$217,3,FALSE),IF($M97="PI",VLOOKUP($N97,$R$218:$T$229,3,FALSE),IF($M97="PRF",VLOOKUP($N97,$R$230:$T$230,3,FALSE),VLOOKUP($N97,#REF!,3,FALSE)))))</f>
      </c>
      <c r="Y97" s="305">
        <f>IF(OR($M97="",$N97=""),"",IF($M97="PF",VLOOKUP($N97,$R$179:$U$217,4,FALSE),IF($M97="PI",VLOOKUP($N97,$R$218:$U$229,4,FALSE),IF($M97="PRF",VLOOKUP($N97,$R$230:$U$230,4,FALSE),VLOOKUP($N97,#REF!,4,FALSE)))))</f>
      </c>
      <c r="Z97" s="225">
        <f t="shared" si="15"/>
      </c>
    </row>
    <row r="98" spans="1:26" s="78" customFormat="1" ht="12">
      <c r="A98" s="269">
        <v>91</v>
      </c>
      <c r="B98" s="278"/>
      <c r="C98" s="301"/>
      <c r="D98" s="278"/>
      <c r="E98" s="278"/>
      <c r="F98" s="278"/>
      <c r="G98" s="278"/>
      <c r="H98" s="132"/>
      <c r="I98" s="77"/>
      <c r="J98" s="132"/>
      <c r="K98" s="278"/>
      <c r="L98" s="212"/>
      <c r="M98" s="278"/>
      <c r="N98" s="278"/>
      <c r="O98" s="279"/>
      <c r="P98" s="76"/>
      <c r="Q98" s="96"/>
      <c r="R98" s="76"/>
      <c r="S98" s="133">
        <f t="shared" si="10"/>
      </c>
      <c r="T98" s="134">
        <f t="shared" si="11"/>
      </c>
      <c r="U98" s="134">
        <f t="shared" si="13"/>
      </c>
      <c r="V98" s="134">
        <f t="shared" si="14"/>
      </c>
      <c r="W98" s="54">
        <f t="shared" si="12"/>
      </c>
      <c r="X98" s="305">
        <f>IF(OR($M98="",$N98=""),"",IF($M98="PF",VLOOKUP($N98,$R$179:$T$217,3,FALSE),IF($M98="PI",VLOOKUP($N98,$R$218:$T$229,3,FALSE),IF($M98="PRF",VLOOKUP($N98,$R$230:$T$230,3,FALSE),VLOOKUP($N98,#REF!,3,FALSE)))))</f>
      </c>
      <c r="Y98" s="305">
        <f>IF(OR($M98="",$N98=""),"",IF($M98="PF",VLOOKUP($N98,$R$179:$U$217,4,FALSE),IF($M98="PI",VLOOKUP($N98,$R$218:$U$229,4,FALSE),IF($M98="PRF",VLOOKUP($N98,$R$230:$U$230,4,FALSE),VLOOKUP($N98,#REF!,4,FALSE)))))</f>
      </c>
      <c r="Z98" s="225">
        <f t="shared" si="15"/>
      </c>
    </row>
    <row r="99" spans="1:26" s="78" customFormat="1" ht="12">
      <c r="A99" s="269">
        <v>92</v>
      </c>
      <c r="B99" s="278"/>
      <c r="C99" s="299"/>
      <c r="D99" s="278"/>
      <c r="E99" s="278"/>
      <c r="F99" s="278"/>
      <c r="G99" s="278"/>
      <c r="H99" s="132"/>
      <c r="I99" s="77"/>
      <c r="J99" s="132"/>
      <c r="K99" s="278"/>
      <c r="L99" s="212"/>
      <c r="M99" s="278"/>
      <c r="N99" s="278"/>
      <c r="O99" s="279"/>
      <c r="P99" s="76"/>
      <c r="Q99" s="96"/>
      <c r="R99" s="76"/>
      <c r="S99" s="133">
        <f t="shared" si="10"/>
      </c>
      <c r="T99" s="134">
        <f t="shared" si="11"/>
      </c>
      <c r="U99" s="134">
        <f t="shared" si="13"/>
      </c>
      <c r="V99" s="134">
        <f t="shared" si="14"/>
      </c>
      <c r="W99" s="54">
        <f t="shared" si="12"/>
      </c>
      <c r="X99" s="305">
        <f>IF(OR($M99="",$N99=""),"",IF($M99="PF",VLOOKUP($N99,$R$179:$T$217,3,FALSE),IF($M99="PI",VLOOKUP($N99,$R$218:$T$229,3,FALSE),IF($M99="PRF",VLOOKUP($N99,$R$230:$T$230,3,FALSE),VLOOKUP($N99,#REF!,3,FALSE)))))</f>
      </c>
      <c r="Y99" s="305">
        <f>IF(OR($M99="",$N99=""),"",IF($M99="PF",VLOOKUP($N99,$R$179:$U$217,4,FALSE),IF($M99="PI",VLOOKUP($N99,$R$218:$U$229,4,FALSE),IF($M99="PRF",VLOOKUP($N99,$R$230:$U$230,4,FALSE),VLOOKUP($N99,#REF!,4,FALSE)))))</f>
      </c>
      <c r="Z99" s="225">
        <f t="shared" si="15"/>
      </c>
    </row>
    <row r="100" spans="1:26" s="78" customFormat="1" ht="15">
      <c r="A100" s="269">
        <v>93</v>
      </c>
      <c r="B100" s="278"/>
      <c r="C100" s="300"/>
      <c r="D100" s="278"/>
      <c r="E100" s="278"/>
      <c r="F100" s="278"/>
      <c r="G100" s="278"/>
      <c r="H100" s="132"/>
      <c r="I100" s="77"/>
      <c r="J100" s="132"/>
      <c r="K100" s="278"/>
      <c r="L100" s="212"/>
      <c r="M100" s="278"/>
      <c r="N100" s="278"/>
      <c r="O100" s="279"/>
      <c r="P100" s="76"/>
      <c r="Q100" s="96"/>
      <c r="R100" s="76"/>
      <c r="S100" s="133">
        <f t="shared" si="10"/>
      </c>
      <c r="T100" s="134">
        <f t="shared" si="11"/>
      </c>
      <c r="U100" s="134">
        <f t="shared" si="13"/>
      </c>
      <c r="V100" s="134">
        <f t="shared" si="14"/>
      </c>
      <c r="W100" s="54">
        <f t="shared" si="12"/>
      </c>
      <c r="X100" s="305">
        <f>IF(OR($M100="",$N100=""),"",IF($M100="PF",VLOOKUP($N100,$R$179:$T$217,3,FALSE),IF($M100="PI",VLOOKUP($N100,$R$218:$T$229,3,FALSE),IF($M100="PRF",VLOOKUP($N100,$R$230:$T$230,3,FALSE),VLOOKUP($N100,#REF!,3,FALSE)))))</f>
      </c>
      <c r="Y100" s="305">
        <f>IF(OR($M100="",$N100=""),"",IF($M100="PF",VLOOKUP($N100,$R$179:$U$217,4,FALSE),IF($M100="PI",VLOOKUP($N100,$R$218:$U$229,4,FALSE),IF($M100="PRF",VLOOKUP($N100,$R$230:$U$230,4,FALSE),VLOOKUP($N100,#REF!,4,FALSE)))))</f>
      </c>
      <c r="Z100" s="225">
        <f t="shared" si="15"/>
      </c>
    </row>
    <row r="101" spans="1:26" s="78" customFormat="1" ht="12">
      <c r="A101" s="269">
        <v>94</v>
      </c>
      <c r="B101" s="278"/>
      <c r="C101" s="299"/>
      <c r="D101" s="278"/>
      <c r="E101" s="278"/>
      <c r="F101" s="278"/>
      <c r="G101" s="278"/>
      <c r="H101" s="132"/>
      <c r="I101" s="77"/>
      <c r="J101" s="132"/>
      <c r="K101" s="278"/>
      <c r="L101" s="212"/>
      <c r="M101" s="278"/>
      <c r="N101" s="278"/>
      <c r="O101" s="279"/>
      <c r="P101" s="76"/>
      <c r="Q101" s="96"/>
      <c r="R101" s="76"/>
      <c r="S101" s="133">
        <f t="shared" si="10"/>
      </c>
      <c r="T101" s="134">
        <f t="shared" si="11"/>
      </c>
      <c r="U101" s="134">
        <f t="shared" si="13"/>
      </c>
      <c r="V101" s="134">
        <f t="shared" si="14"/>
      </c>
      <c r="W101" s="54">
        <f t="shared" si="12"/>
      </c>
      <c r="X101" s="305">
        <f>IF(OR($M101="",$N101=""),"",IF($M101="PF",VLOOKUP($N101,$R$179:$T$217,3,FALSE),IF($M101="PI",VLOOKUP($N101,$R$218:$T$229,3,FALSE),IF($M101="PRF",VLOOKUP($N101,$R$230:$T$230,3,FALSE),VLOOKUP($N101,#REF!,3,FALSE)))))</f>
      </c>
      <c r="Y101" s="305">
        <f>IF(OR($M101="",$N101=""),"",IF($M101="PF",VLOOKUP($N101,$R$179:$U$217,4,FALSE),IF($M101="PI",VLOOKUP($N101,$R$218:$U$229,4,FALSE),IF($M101="PRF",VLOOKUP($N101,$R$230:$U$230,4,FALSE),VLOOKUP($N101,#REF!,4,FALSE)))))</f>
      </c>
      <c r="Z101" s="225">
        <f t="shared" si="15"/>
      </c>
    </row>
    <row r="102" spans="1:26" s="78" customFormat="1" ht="12">
      <c r="A102" s="269">
        <v>95</v>
      </c>
      <c r="B102" s="278"/>
      <c r="C102" s="301"/>
      <c r="D102" s="278"/>
      <c r="E102" s="278"/>
      <c r="F102" s="278"/>
      <c r="G102" s="278"/>
      <c r="H102" s="132"/>
      <c r="I102" s="77"/>
      <c r="J102" s="132"/>
      <c r="K102" s="278"/>
      <c r="L102" s="212"/>
      <c r="M102" s="278"/>
      <c r="N102" s="278"/>
      <c r="O102" s="279"/>
      <c r="P102" s="76"/>
      <c r="Q102" s="96"/>
      <c r="R102" s="76"/>
      <c r="S102" s="133">
        <f t="shared" si="10"/>
      </c>
      <c r="T102" s="134">
        <f t="shared" si="11"/>
      </c>
      <c r="U102" s="134">
        <f t="shared" si="13"/>
      </c>
      <c r="V102" s="134">
        <f t="shared" si="14"/>
      </c>
      <c r="W102" s="54">
        <f t="shared" si="12"/>
      </c>
      <c r="X102" s="305">
        <f>IF(OR($M102="",$N102=""),"",IF($M102="PF",VLOOKUP($N102,$R$179:$T$217,3,FALSE),IF($M102="PI",VLOOKUP($N102,$R$218:$T$229,3,FALSE),IF($M102="PRF",VLOOKUP($N102,$R$230:$T$230,3,FALSE),VLOOKUP($N102,#REF!,3,FALSE)))))</f>
      </c>
      <c r="Y102" s="305">
        <f>IF(OR($M102="",$N102=""),"",IF($M102="PF",VLOOKUP($N102,$R$179:$U$217,4,FALSE),IF($M102="PI",VLOOKUP($N102,$R$218:$U$229,4,FALSE),IF($M102="PRF",VLOOKUP($N102,$R$230:$U$230,4,FALSE),VLOOKUP($N102,#REF!,4,FALSE)))))</f>
      </c>
      <c r="Z102" s="225">
        <f t="shared" si="15"/>
      </c>
    </row>
    <row r="103" spans="1:26" s="78" customFormat="1" ht="15">
      <c r="A103" s="269">
        <v>96</v>
      </c>
      <c r="B103" s="278"/>
      <c r="C103" s="300"/>
      <c r="D103" s="278"/>
      <c r="E103" s="278"/>
      <c r="F103" s="278"/>
      <c r="G103" s="278"/>
      <c r="H103" s="132"/>
      <c r="I103" s="77"/>
      <c r="J103" s="132"/>
      <c r="K103" s="278"/>
      <c r="L103" s="212"/>
      <c r="M103" s="278"/>
      <c r="N103" s="278"/>
      <c r="O103" s="279"/>
      <c r="P103" s="76"/>
      <c r="Q103" s="96"/>
      <c r="R103" s="76"/>
      <c r="S103" s="133">
        <f t="shared" si="10"/>
      </c>
      <c r="T103" s="134">
        <f t="shared" si="11"/>
      </c>
      <c r="U103" s="134">
        <f t="shared" si="13"/>
      </c>
      <c r="V103" s="134">
        <f t="shared" si="14"/>
      </c>
      <c r="W103" s="54">
        <f t="shared" si="12"/>
      </c>
      <c r="X103" s="305">
        <f>IF(OR($M103="",$N103=""),"",IF($M103="PF",VLOOKUP($N103,$R$179:$T$217,3,FALSE),IF($M103="PI",VLOOKUP($N103,$R$218:$T$229,3,FALSE),IF($M103="PRF",VLOOKUP($N103,$R$230:$T$230,3,FALSE),VLOOKUP($N103,#REF!,3,FALSE)))))</f>
      </c>
      <c r="Y103" s="305">
        <f>IF(OR($M103="",$N103=""),"",IF($M103="PF",VLOOKUP($N103,$R$179:$U$217,4,FALSE),IF($M103="PI",VLOOKUP($N103,$R$218:$U$229,4,FALSE),IF($M103="PRF",VLOOKUP($N103,$R$230:$U$230,4,FALSE),VLOOKUP($N103,#REF!,4,FALSE)))))</f>
      </c>
      <c r="Z103" s="225">
        <f t="shared" si="15"/>
      </c>
    </row>
    <row r="104" spans="1:26" s="78" customFormat="1" ht="12">
      <c r="A104" s="269">
        <v>97</v>
      </c>
      <c r="B104" s="278"/>
      <c r="C104" s="299"/>
      <c r="D104" s="278"/>
      <c r="E104" s="278"/>
      <c r="F104" s="278"/>
      <c r="G104" s="278"/>
      <c r="H104" s="132"/>
      <c r="I104" s="77"/>
      <c r="J104" s="132"/>
      <c r="K104" s="278"/>
      <c r="L104" s="212"/>
      <c r="M104" s="278"/>
      <c r="N104" s="278"/>
      <c r="O104" s="279"/>
      <c r="P104" s="76"/>
      <c r="Q104" s="96"/>
      <c r="R104" s="76"/>
      <c r="S104" s="133">
        <f aca="true" t="shared" si="16" ref="S104:S135">IF($H104="","",VLOOKUP($H104,$H$180:$L$344,2,FALSE))</f>
      </c>
      <c r="T104" s="134">
        <f aca="true" t="shared" si="17" ref="T104:T135">IF($H104="","",VLOOKUP($H104,$H$179:$L$344,3,FALSE))</f>
      </c>
      <c r="U104" s="134">
        <f t="shared" si="13"/>
      </c>
      <c r="V104" s="134">
        <f t="shared" si="14"/>
      </c>
      <c r="W104" s="54">
        <f t="shared" si="12"/>
      </c>
      <c r="X104" s="305">
        <f>IF(OR($M104="",$N104=""),"",IF($M104="PF",VLOOKUP($N104,$R$179:$T$217,3,FALSE),IF($M104="PI",VLOOKUP($N104,$R$218:$T$229,3,FALSE),IF($M104="PRF",VLOOKUP($N104,$R$230:$T$230,3,FALSE),VLOOKUP($N104,#REF!,3,FALSE)))))</f>
      </c>
      <c r="Y104" s="305">
        <f>IF(OR($M104="",$N104=""),"",IF($M104="PF",VLOOKUP($N104,$R$179:$U$217,4,FALSE),IF($M104="PI",VLOOKUP($N104,$R$218:$U$229,4,FALSE),IF($M104="PRF",VLOOKUP($N104,$R$230:$U$230,4,FALSE),VLOOKUP($N104,#REF!,4,FALSE)))))</f>
      </c>
      <c r="Z104" s="225">
        <f t="shared" si="15"/>
      </c>
    </row>
    <row r="105" spans="1:26" s="78" customFormat="1" ht="12">
      <c r="A105" s="269">
        <v>98</v>
      </c>
      <c r="B105" s="278"/>
      <c r="C105" s="299"/>
      <c r="D105" s="278"/>
      <c r="E105" s="278"/>
      <c r="F105" s="278"/>
      <c r="G105" s="278"/>
      <c r="H105" s="132"/>
      <c r="I105" s="77"/>
      <c r="J105" s="132"/>
      <c r="K105" s="278"/>
      <c r="L105" s="212"/>
      <c r="M105" s="278"/>
      <c r="N105" s="278"/>
      <c r="O105" s="279"/>
      <c r="P105" s="76"/>
      <c r="Q105" s="96"/>
      <c r="R105" s="76"/>
      <c r="S105" s="133">
        <f t="shared" si="16"/>
      </c>
      <c r="T105" s="134">
        <f t="shared" si="17"/>
      </c>
      <c r="U105" s="134">
        <f aca="true" t="shared" si="18" ref="U105:U136">IF($H105="","",VLOOKUP($H105,$H$179:$L$344,4,FALSE))</f>
      </c>
      <c r="V105" s="134">
        <f aca="true" t="shared" si="19" ref="V105:V136">IF($H105="","",VLOOKUP($H105,$H$179:$L$344,5,FALSE))</f>
      </c>
      <c r="W105" s="54">
        <f t="shared" si="12"/>
      </c>
      <c r="X105" s="305">
        <f>IF(OR($M105="",$N105=""),"",IF($M105="PF",VLOOKUP($N105,$R$179:$T$217,3,FALSE),IF($M105="PI",VLOOKUP($N105,$R$218:$T$229,3,FALSE),IF($M105="PRF",VLOOKUP($N105,$R$230:$T$230,3,FALSE),VLOOKUP($N105,#REF!,3,FALSE)))))</f>
      </c>
      <c r="Y105" s="305">
        <f>IF(OR($M105="",$N105=""),"",IF($M105="PF",VLOOKUP($N105,$R$179:$U$217,4,FALSE),IF($M105="PI",VLOOKUP($N105,$R$218:$U$229,4,FALSE),IF($M105="PRF",VLOOKUP($N105,$R$230:$U$230,4,FALSE),VLOOKUP($N105,#REF!,4,FALSE)))))</f>
      </c>
      <c r="Z105" s="225">
        <f t="shared" si="15"/>
      </c>
    </row>
    <row r="106" spans="1:26" s="78" customFormat="1" ht="15">
      <c r="A106" s="269">
        <v>99</v>
      </c>
      <c r="B106" s="278"/>
      <c r="C106" s="300"/>
      <c r="D106" s="278"/>
      <c r="E106" s="278"/>
      <c r="F106" s="278"/>
      <c r="G106" s="278"/>
      <c r="H106" s="132"/>
      <c r="I106" s="77"/>
      <c r="J106" s="132"/>
      <c r="K106" s="278"/>
      <c r="L106" s="212"/>
      <c r="M106" s="278"/>
      <c r="N106" s="278"/>
      <c r="O106" s="279"/>
      <c r="P106" s="76"/>
      <c r="Q106" s="96"/>
      <c r="R106" s="76"/>
      <c r="S106" s="133">
        <f t="shared" si="16"/>
      </c>
      <c r="T106" s="134">
        <f t="shared" si="17"/>
      </c>
      <c r="U106" s="134">
        <f t="shared" si="18"/>
      </c>
      <c r="V106" s="134">
        <f t="shared" si="19"/>
      </c>
      <c r="W106" s="54">
        <f t="shared" si="12"/>
      </c>
      <c r="X106" s="305">
        <f>IF(OR($M106="",$N106=""),"",IF($M106="PF",VLOOKUP($N106,$R$179:$T$217,3,FALSE),IF($M106="PI",VLOOKUP($N106,$R$218:$T$229,3,FALSE),IF($M106="PRF",VLOOKUP($N106,$R$230:$T$230,3,FALSE),VLOOKUP($N106,#REF!,3,FALSE)))))</f>
      </c>
      <c r="Y106" s="305">
        <f>IF(OR($M106="",$N106=""),"",IF($M106="PF",VLOOKUP($N106,$R$179:$U$217,4,FALSE),IF($M106="PI",VLOOKUP($N106,$R$218:$U$229,4,FALSE),IF($M106="PRF",VLOOKUP($N106,$R$230:$U$230,4,FALSE),VLOOKUP($N106,#REF!,4,FALSE)))))</f>
      </c>
      <c r="Z106" s="225">
        <f t="shared" si="15"/>
      </c>
    </row>
    <row r="107" spans="1:26" s="78" customFormat="1" ht="15">
      <c r="A107" s="269">
        <v>100</v>
      </c>
      <c r="B107" s="278"/>
      <c r="C107" s="300"/>
      <c r="D107" s="278"/>
      <c r="E107" s="278"/>
      <c r="F107" s="278"/>
      <c r="G107" s="278"/>
      <c r="H107" s="132"/>
      <c r="I107" s="77"/>
      <c r="J107" s="132"/>
      <c r="K107" s="278"/>
      <c r="L107" s="212"/>
      <c r="M107" s="278"/>
      <c r="N107" s="278"/>
      <c r="O107" s="279"/>
      <c r="P107" s="76"/>
      <c r="Q107" s="96"/>
      <c r="R107" s="76"/>
      <c r="S107" s="133">
        <f t="shared" si="16"/>
      </c>
      <c r="T107" s="134">
        <f t="shared" si="17"/>
      </c>
      <c r="U107" s="134">
        <f t="shared" si="18"/>
      </c>
      <c r="V107" s="134">
        <f t="shared" si="19"/>
      </c>
      <c r="W107" s="54">
        <f t="shared" si="12"/>
      </c>
      <c r="X107" s="305">
        <f>IF(OR($M107="",$N107=""),"",IF($M107="PF",VLOOKUP($N107,$R$179:$T$217,3,FALSE),IF($M107="PI",VLOOKUP($N107,$R$218:$T$229,3,FALSE),IF($M107="PRF",VLOOKUP($N107,$R$230:$T$230,3,FALSE),VLOOKUP($N107,#REF!,3,FALSE)))))</f>
      </c>
      <c r="Y107" s="305">
        <f>IF(OR($M107="",$N107=""),"",IF($M107="PF",VLOOKUP($N107,$R$179:$U$217,4,FALSE),IF($M107="PI",VLOOKUP($N107,$R$218:$U$229,4,FALSE),IF($M107="PRF",VLOOKUP($N107,$R$230:$U$230,4,FALSE),VLOOKUP($N107,#REF!,4,FALSE)))))</f>
      </c>
      <c r="Z107" s="225">
        <f t="shared" si="15"/>
      </c>
    </row>
    <row r="108" spans="1:26" s="78" customFormat="1" ht="12">
      <c r="A108" s="269">
        <v>101</v>
      </c>
      <c r="B108" s="278"/>
      <c r="C108" s="299"/>
      <c r="D108" s="278"/>
      <c r="E108" s="278"/>
      <c r="F108" s="278"/>
      <c r="G108" s="278"/>
      <c r="H108" s="132"/>
      <c r="I108" s="77"/>
      <c r="J108" s="132"/>
      <c r="K108" s="278"/>
      <c r="L108" s="212"/>
      <c r="M108" s="278"/>
      <c r="N108" s="278"/>
      <c r="O108" s="279"/>
      <c r="P108" s="76"/>
      <c r="Q108" s="96"/>
      <c r="R108" s="76"/>
      <c r="S108" s="133">
        <f t="shared" si="16"/>
      </c>
      <c r="T108" s="134">
        <f t="shared" si="17"/>
      </c>
      <c r="U108" s="134">
        <f t="shared" si="18"/>
      </c>
      <c r="V108" s="134">
        <f t="shared" si="19"/>
      </c>
      <c r="W108" s="54">
        <f t="shared" si="12"/>
      </c>
      <c r="X108" s="305">
        <f>IF(OR($M108="",$N108=""),"",IF($M108="PF",VLOOKUP($N108,$R$179:$T$217,3,FALSE),IF($M108="PI",VLOOKUP($N108,$R$218:$T$229,3,FALSE),IF($M108="PRF",VLOOKUP($N108,$R$230:$T$230,3,FALSE),VLOOKUP($N108,#REF!,3,FALSE)))))</f>
      </c>
      <c r="Y108" s="305">
        <f>IF(OR($M108="",$N108=""),"",IF($M108="PF",VLOOKUP($N108,$R$179:$U$217,4,FALSE),IF($M108="PI",VLOOKUP($N108,$R$218:$U$229,4,FALSE),IF($M108="PRF",VLOOKUP($N108,$R$230:$U$230,4,FALSE),VLOOKUP($N108,#REF!,4,FALSE)))))</f>
      </c>
      <c r="Z108" s="225">
        <f t="shared" si="15"/>
      </c>
    </row>
    <row r="109" spans="1:26" s="78" customFormat="1" ht="12">
      <c r="A109" s="269">
        <v>102</v>
      </c>
      <c r="B109" s="278"/>
      <c r="C109" s="301"/>
      <c r="D109" s="278"/>
      <c r="E109" s="278"/>
      <c r="F109" s="278"/>
      <c r="G109" s="278"/>
      <c r="H109" s="132"/>
      <c r="I109" s="77"/>
      <c r="J109" s="132"/>
      <c r="K109" s="278"/>
      <c r="L109" s="212"/>
      <c r="M109" s="278"/>
      <c r="N109" s="278"/>
      <c r="O109" s="279"/>
      <c r="P109" s="76"/>
      <c r="Q109" s="96"/>
      <c r="R109" s="76"/>
      <c r="S109" s="133">
        <f t="shared" si="16"/>
      </c>
      <c r="T109" s="134">
        <f t="shared" si="17"/>
      </c>
      <c r="U109" s="134">
        <f t="shared" si="18"/>
      </c>
      <c r="V109" s="134">
        <f t="shared" si="19"/>
      </c>
      <c r="W109" s="54">
        <f t="shared" si="12"/>
      </c>
      <c r="X109" s="305">
        <f>IF(OR($M109="",$N109=""),"",IF($M109="PF",VLOOKUP($N109,$R$179:$T$217,3,FALSE),IF($M109="PI",VLOOKUP($N109,$R$218:$T$229,3,FALSE),IF($M109="PRF",VLOOKUP($N109,$R$230:$T$230,3,FALSE),VLOOKUP($N109,#REF!,3,FALSE)))))</f>
      </c>
      <c r="Y109" s="305">
        <f>IF(OR($M109="",$N109=""),"",IF($M109="PF",VLOOKUP($N109,$R$179:$U$217,4,FALSE),IF($M109="PI",VLOOKUP($N109,$R$218:$U$229,4,FALSE),IF($M109="PRF",VLOOKUP($N109,$R$230:$U$230,4,FALSE),VLOOKUP($N109,#REF!,4,FALSE)))))</f>
      </c>
      <c r="Z109" s="225">
        <f t="shared" si="15"/>
      </c>
    </row>
    <row r="110" spans="1:26" s="78" customFormat="1" ht="12">
      <c r="A110" s="269">
        <v>103</v>
      </c>
      <c r="B110" s="278"/>
      <c r="C110" s="299"/>
      <c r="D110" s="278"/>
      <c r="E110" s="278"/>
      <c r="F110" s="278"/>
      <c r="G110" s="278"/>
      <c r="H110" s="132"/>
      <c r="I110" s="77"/>
      <c r="J110" s="132"/>
      <c r="K110" s="278"/>
      <c r="L110" s="212"/>
      <c r="M110" s="278"/>
      <c r="N110" s="278"/>
      <c r="O110" s="279"/>
      <c r="P110" s="76"/>
      <c r="Q110" s="96"/>
      <c r="R110" s="76"/>
      <c r="S110" s="133">
        <f t="shared" si="16"/>
      </c>
      <c r="T110" s="134">
        <f t="shared" si="17"/>
      </c>
      <c r="U110" s="134">
        <f t="shared" si="18"/>
      </c>
      <c r="V110" s="134">
        <f t="shared" si="19"/>
      </c>
      <c r="W110" s="54">
        <f t="shared" si="12"/>
      </c>
      <c r="X110" s="305">
        <f>IF(OR($M110="",$N110=""),"",IF($M110="PF",VLOOKUP($N110,$R$179:$T$217,3,FALSE),IF($M110="PI",VLOOKUP($N110,$R$218:$T$229,3,FALSE),IF($M110="PRF",VLOOKUP($N110,$R$230:$T$230,3,FALSE),VLOOKUP($N110,#REF!,3,FALSE)))))</f>
      </c>
      <c r="Y110" s="305">
        <f>IF(OR($M110="",$N110=""),"",IF($M110="PF",VLOOKUP($N110,$R$179:$U$217,4,FALSE),IF($M110="PI",VLOOKUP($N110,$R$218:$U$229,4,FALSE),IF($M110="PRF",VLOOKUP($N110,$R$230:$U$230,4,FALSE),VLOOKUP($N110,#REF!,4,FALSE)))))</f>
      </c>
      <c r="Z110" s="225">
        <f t="shared" si="15"/>
      </c>
    </row>
    <row r="111" spans="1:26" s="78" customFormat="1" ht="15">
      <c r="A111" s="269">
        <v>104</v>
      </c>
      <c r="B111" s="278"/>
      <c r="C111" s="300"/>
      <c r="D111" s="278"/>
      <c r="E111" s="278"/>
      <c r="F111" s="278"/>
      <c r="G111" s="278"/>
      <c r="H111" s="132"/>
      <c r="I111" s="77"/>
      <c r="J111" s="132"/>
      <c r="K111" s="278"/>
      <c r="L111" s="212"/>
      <c r="M111" s="278"/>
      <c r="N111" s="278"/>
      <c r="O111" s="279"/>
      <c r="P111" s="76"/>
      <c r="Q111" s="96"/>
      <c r="R111" s="76"/>
      <c r="S111" s="133">
        <f t="shared" si="16"/>
      </c>
      <c r="T111" s="134">
        <f t="shared" si="17"/>
      </c>
      <c r="U111" s="134">
        <f t="shared" si="18"/>
      </c>
      <c r="V111" s="134">
        <f t="shared" si="19"/>
      </c>
      <c r="W111" s="54">
        <f t="shared" si="12"/>
      </c>
      <c r="X111" s="305">
        <f>IF(OR($M111="",$N111=""),"",IF($M111="PF",VLOOKUP($N111,$R$179:$T$217,3,FALSE),IF($M111="PI",VLOOKUP($N111,$R$218:$T$229,3,FALSE),IF($M111="PRF",VLOOKUP($N111,$R$230:$T$230,3,FALSE),VLOOKUP($N111,#REF!,3,FALSE)))))</f>
      </c>
      <c r="Y111" s="305">
        <f>IF(OR($M111="",$N111=""),"",IF($M111="PF",VLOOKUP($N111,$R$179:$U$217,4,FALSE),IF($M111="PI",VLOOKUP($N111,$R$218:$U$229,4,FALSE),IF($M111="PRF",VLOOKUP($N111,$R$230:$U$230,4,FALSE),VLOOKUP($N111,#REF!,4,FALSE)))))</f>
      </c>
      <c r="Z111" s="225">
        <f t="shared" si="15"/>
      </c>
    </row>
    <row r="112" spans="1:26" s="78" customFormat="1" ht="15">
      <c r="A112" s="269">
        <v>105</v>
      </c>
      <c r="B112" s="278"/>
      <c r="C112" s="300"/>
      <c r="D112" s="278"/>
      <c r="E112" s="278"/>
      <c r="F112" s="278"/>
      <c r="G112" s="278"/>
      <c r="H112" s="132"/>
      <c r="I112" s="77"/>
      <c r="J112" s="132"/>
      <c r="K112" s="278"/>
      <c r="L112" s="212"/>
      <c r="M112" s="278"/>
      <c r="N112" s="278"/>
      <c r="O112" s="279"/>
      <c r="P112" s="76"/>
      <c r="Q112" s="96"/>
      <c r="R112" s="76"/>
      <c r="S112" s="133">
        <f t="shared" si="16"/>
      </c>
      <c r="T112" s="134">
        <f t="shared" si="17"/>
      </c>
      <c r="U112" s="134">
        <f t="shared" si="18"/>
      </c>
      <c r="V112" s="134">
        <f t="shared" si="19"/>
      </c>
      <c r="W112" s="54">
        <f t="shared" si="12"/>
      </c>
      <c r="X112" s="305">
        <f>IF(OR($M112="",$N112=""),"",IF($M112="PF",VLOOKUP($N112,$R$179:$T$217,3,FALSE),IF($M112="PI",VLOOKUP($N112,$R$218:$T$229,3,FALSE),IF($M112="PRF",VLOOKUP($N112,$R$230:$T$230,3,FALSE),VLOOKUP($N112,#REF!,3,FALSE)))))</f>
      </c>
      <c r="Y112" s="305">
        <f>IF(OR($M112="",$N112=""),"",IF($M112="PF",VLOOKUP($N112,$R$179:$U$217,4,FALSE),IF($M112="PI",VLOOKUP($N112,$R$218:$U$229,4,FALSE),IF($M112="PRF",VLOOKUP($N112,$R$230:$U$230,4,FALSE),VLOOKUP($N112,#REF!,4,FALSE)))))</f>
      </c>
      <c r="Z112" s="225">
        <f t="shared" si="15"/>
      </c>
    </row>
    <row r="113" spans="1:26" s="78" customFormat="1" ht="15">
      <c r="A113" s="269">
        <v>106</v>
      </c>
      <c r="B113" s="278"/>
      <c r="C113" s="300"/>
      <c r="D113" s="278"/>
      <c r="E113" s="278"/>
      <c r="F113" s="278"/>
      <c r="G113" s="278"/>
      <c r="H113" s="132"/>
      <c r="I113" s="77"/>
      <c r="J113" s="132"/>
      <c r="K113" s="278"/>
      <c r="L113" s="212"/>
      <c r="M113" s="278"/>
      <c r="N113" s="278"/>
      <c r="O113" s="279"/>
      <c r="P113" s="76"/>
      <c r="Q113" s="96"/>
      <c r="R113" s="76"/>
      <c r="S113" s="133">
        <f t="shared" si="16"/>
      </c>
      <c r="T113" s="134">
        <f t="shared" si="17"/>
      </c>
      <c r="U113" s="134">
        <f t="shared" si="18"/>
      </c>
      <c r="V113" s="134">
        <f t="shared" si="19"/>
      </c>
      <c r="W113" s="54">
        <f t="shared" si="12"/>
      </c>
      <c r="X113" s="305">
        <f>IF(OR($M113="",$N113=""),"",IF($M113="PF",VLOOKUP($N113,$R$179:$T$217,3,FALSE),IF($M113="PI",VLOOKUP($N113,$R$218:$T$229,3,FALSE),IF($M113="PRF",VLOOKUP($N113,$R$230:$T$230,3,FALSE),VLOOKUP($N113,#REF!,3,FALSE)))))</f>
      </c>
      <c r="Y113" s="305">
        <f>IF(OR($M113="",$N113=""),"",IF($M113="PF",VLOOKUP($N113,$R$179:$U$217,4,FALSE),IF($M113="PI",VLOOKUP($N113,$R$218:$U$229,4,FALSE),IF($M113="PRF",VLOOKUP($N113,$R$230:$U$230,4,FALSE),VLOOKUP($N113,#REF!,4,FALSE)))))</f>
      </c>
      <c r="Z113" s="225">
        <f t="shared" si="15"/>
      </c>
    </row>
    <row r="114" spans="1:26" s="78" customFormat="1" ht="15">
      <c r="A114" s="269">
        <v>107</v>
      </c>
      <c r="B114" s="278"/>
      <c r="C114" s="300"/>
      <c r="D114" s="278"/>
      <c r="E114" s="278"/>
      <c r="F114" s="278"/>
      <c r="G114" s="278"/>
      <c r="H114" s="132"/>
      <c r="I114" s="77"/>
      <c r="J114" s="132"/>
      <c r="K114" s="278"/>
      <c r="L114" s="212"/>
      <c r="M114" s="278"/>
      <c r="N114" s="278"/>
      <c r="O114" s="279"/>
      <c r="P114" s="76"/>
      <c r="Q114" s="96"/>
      <c r="R114" s="76"/>
      <c r="S114" s="133">
        <f t="shared" si="16"/>
      </c>
      <c r="T114" s="134">
        <f t="shared" si="17"/>
      </c>
      <c r="U114" s="134">
        <f t="shared" si="18"/>
      </c>
      <c r="V114" s="134">
        <f t="shared" si="19"/>
      </c>
      <c r="W114" s="54">
        <f t="shared" si="12"/>
      </c>
      <c r="X114" s="305">
        <f>IF(OR($M114="",$N114=""),"",IF($M114="PF",VLOOKUP($N114,$R$179:$T$217,3,FALSE),IF($M114="PI",VLOOKUP($N114,$R$218:$T$229,3,FALSE),IF($M114="PRF",VLOOKUP($N114,$R$230:$T$230,3,FALSE),VLOOKUP($N114,#REF!,3,FALSE)))))</f>
      </c>
      <c r="Y114" s="305">
        <f>IF(OR($M114="",$N114=""),"",IF($M114="PF",VLOOKUP($N114,$R$179:$U$217,4,FALSE),IF($M114="PI",VLOOKUP($N114,$R$218:$U$229,4,FALSE),IF($M114="PRF",VLOOKUP($N114,$R$230:$U$230,4,FALSE),VLOOKUP($N114,#REF!,4,FALSE)))))</f>
      </c>
      <c r="Z114" s="225">
        <f t="shared" si="15"/>
      </c>
    </row>
    <row r="115" spans="1:26" s="78" customFormat="1" ht="15">
      <c r="A115" s="269">
        <v>108</v>
      </c>
      <c r="B115" s="278"/>
      <c r="C115" s="300"/>
      <c r="D115" s="278"/>
      <c r="E115" s="278"/>
      <c r="F115" s="278"/>
      <c r="G115" s="278"/>
      <c r="H115" s="132"/>
      <c r="I115" s="77"/>
      <c r="J115" s="132"/>
      <c r="K115" s="278"/>
      <c r="L115" s="212"/>
      <c r="M115" s="278"/>
      <c r="N115" s="278"/>
      <c r="O115" s="279"/>
      <c r="P115" s="76"/>
      <c r="Q115" s="96"/>
      <c r="R115" s="76"/>
      <c r="S115" s="133">
        <f t="shared" si="16"/>
      </c>
      <c r="T115" s="134">
        <f t="shared" si="17"/>
      </c>
      <c r="U115" s="134">
        <f t="shared" si="18"/>
      </c>
      <c r="V115" s="134">
        <f t="shared" si="19"/>
      </c>
      <c r="W115" s="54">
        <f t="shared" si="12"/>
      </c>
      <c r="X115" s="305">
        <f>IF(OR($M115="",$N115=""),"",IF($M115="PF",VLOOKUP($N115,$R$179:$T$217,3,FALSE),IF($M115="PI",VLOOKUP($N115,$R$218:$T$229,3,FALSE),IF($M115="PRF",VLOOKUP($N115,$R$230:$T$230,3,FALSE),VLOOKUP($N115,#REF!,3,FALSE)))))</f>
      </c>
      <c r="Y115" s="305">
        <f>IF(OR($M115="",$N115=""),"",IF($M115="PF",VLOOKUP($N115,$R$179:$U$217,4,FALSE),IF($M115="PI",VLOOKUP($N115,$R$218:$U$229,4,FALSE),IF($M115="PRF",VLOOKUP($N115,$R$230:$U$230,4,FALSE),VLOOKUP($N115,#REF!,4,FALSE)))))</f>
      </c>
      <c r="Z115" s="225">
        <f t="shared" si="15"/>
      </c>
    </row>
    <row r="116" spans="1:26" s="78" customFormat="1" ht="15">
      <c r="A116" s="269">
        <v>109</v>
      </c>
      <c r="B116" s="278"/>
      <c r="C116" s="300"/>
      <c r="D116" s="278"/>
      <c r="E116" s="278"/>
      <c r="F116" s="278"/>
      <c r="G116" s="278"/>
      <c r="H116" s="132"/>
      <c r="I116" s="77"/>
      <c r="J116" s="132"/>
      <c r="K116" s="278"/>
      <c r="L116" s="212"/>
      <c r="M116" s="278"/>
      <c r="N116" s="278"/>
      <c r="O116" s="279"/>
      <c r="P116" s="76"/>
      <c r="Q116" s="96"/>
      <c r="R116" s="76"/>
      <c r="S116" s="133">
        <f t="shared" si="16"/>
      </c>
      <c r="T116" s="134">
        <f t="shared" si="17"/>
      </c>
      <c r="U116" s="134">
        <f t="shared" si="18"/>
      </c>
      <c r="V116" s="134">
        <f t="shared" si="19"/>
      </c>
      <c r="W116" s="54">
        <f t="shared" si="12"/>
      </c>
      <c r="X116" s="305">
        <f>IF(OR($M116="",$N116=""),"",IF($M116="PF",VLOOKUP($N116,$R$179:$T$217,3,FALSE),IF($M116="PI",VLOOKUP($N116,$R$218:$T$229,3,FALSE),IF($M116="PRF",VLOOKUP($N116,$R$230:$T$230,3,FALSE),VLOOKUP($N116,#REF!,3,FALSE)))))</f>
      </c>
      <c r="Y116" s="305">
        <f>IF(OR($M116="",$N116=""),"",IF($M116="PF",VLOOKUP($N116,$R$179:$U$217,4,FALSE),IF($M116="PI",VLOOKUP($N116,$R$218:$U$229,4,FALSE),IF($M116="PRF",VLOOKUP($N116,$R$230:$U$230,4,FALSE),VLOOKUP($N116,#REF!,4,FALSE)))))</f>
      </c>
      <c r="Z116" s="225">
        <f t="shared" si="15"/>
      </c>
    </row>
    <row r="117" spans="1:26" s="78" customFormat="1" ht="15">
      <c r="A117" s="269">
        <v>110</v>
      </c>
      <c r="B117" s="278"/>
      <c r="C117" s="300"/>
      <c r="D117" s="278"/>
      <c r="E117" s="278"/>
      <c r="F117" s="278"/>
      <c r="G117" s="278"/>
      <c r="H117" s="132"/>
      <c r="I117" s="77"/>
      <c r="J117" s="132"/>
      <c r="K117" s="278"/>
      <c r="L117" s="212"/>
      <c r="M117" s="278"/>
      <c r="N117" s="278"/>
      <c r="O117" s="279"/>
      <c r="P117" s="76"/>
      <c r="Q117" s="96"/>
      <c r="R117" s="76"/>
      <c r="S117" s="133">
        <f t="shared" si="16"/>
      </c>
      <c r="T117" s="134">
        <f t="shared" si="17"/>
      </c>
      <c r="U117" s="134">
        <f t="shared" si="18"/>
      </c>
      <c r="V117" s="134">
        <f t="shared" si="19"/>
      </c>
      <c r="W117" s="54">
        <f t="shared" si="12"/>
      </c>
      <c r="X117" s="305">
        <f>IF(OR($M117="",$N117=""),"",IF($M117="PF",VLOOKUP($N117,$R$179:$T$217,3,FALSE),IF($M117="PI",VLOOKUP($N117,$R$218:$T$229,3,FALSE),IF($M117="PRF",VLOOKUP($N117,$R$230:$T$230,3,FALSE),VLOOKUP($N117,#REF!,3,FALSE)))))</f>
      </c>
      <c r="Y117" s="305">
        <f>IF(OR($M117="",$N117=""),"",IF($M117="PF",VLOOKUP($N117,$R$179:$U$217,4,FALSE),IF($M117="PI",VLOOKUP($N117,$R$218:$U$229,4,FALSE),IF($M117="PRF",VLOOKUP($N117,$R$230:$U$230,4,FALSE),VLOOKUP($N117,#REF!,4,FALSE)))))</f>
      </c>
      <c r="Z117" s="225">
        <f t="shared" si="15"/>
      </c>
    </row>
    <row r="118" spans="1:26" s="78" customFormat="1" ht="15">
      <c r="A118" s="269">
        <v>111</v>
      </c>
      <c r="B118" s="278"/>
      <c r="C118" s="300"/>
      <c r="D118" s="278"/>
      <c r="E118" s="278"/>
      <c r="F118" s="278"/>
      <c r="G118" s="278"/>
      <c r="H118" s="132"/>
      <c r="I118" s="77"/>
      <c r="J118" s="132"/>
      <c r="K118" s="278"/>
      <c r="L118" s="212"/>
      <c r="M118" s="278"/>
      <c r="N118" s="278"/>
      <c r="O118" s="279"/>
      <c r="P118" s="76"/>
      <c r="Q118" s="96"/>
      <c r="R118" s="76"/>
      <c r="S118" s="133">
        <f t="shared" si="16"/>
      </c>
      <c r="T118" s="134">
        <f t="shared" si="17"/>
      </c>
      <c r="U118" s="134">
        <f t="shared" si="18"/>
      </c>
      <c r="V118" s="134">
        <f t="shared" si="19"/>
      </c>
      <c r="W118" s="54">
        <f t="shared" si="12"/>
      </c>
      <c r="X118" s="305">
        <f>IF(OR($M118="",$N118=""),"",IF($M118="PF",VLOOKUP($N118,$R$179:$T$217,3,FALSE),IF($M118="PI",VLOOKUP($N118,$R$218:$T$229,3,FALSE),IF($M118="PRF",VLOOKUP($N118,$R$230:$T$230,3,FALSE),VLOOKUP($N118,#REF!,3,FALSE)))))</f>
      </c>
      <c r="Y118" s="305">
        <f>IF(OR($M118="",$N118=""),"",IF($M118="PF",VLOOKUP($N118,$R$179:$U$217,4,FALSE),IF($M118="PI",VLOOKUP($N118,$R$218:$U$229,4,FALSE),IF($M118="PRF",VLOOKUP($N118,$R$230:$U$230,4,FALSE),VLOOKUP($N118,#REF!,4,FALSE)))))</f>
      </c>
      <c r="Z118" s="225">
        <f t="shared" si="15"/>
      </c>
    </row>
    <row r="119" spans="1:26" s="78" customFormat="1" ht="15.75">
      <c r="A119" s="269">
        <v>112</v>
      </c>
      <c r="B119" s="278"/>
      <c r="C119" s="302"/>
      <c r="D119" s="278"/>
      <c r="E119" s="278"/>
      <c r="F119" s="278"/>
      <c r="G119" s="278"/>
      <c r="H119" s="132"/>
      <c r="I119" s="77"/>
      <c r="J119" s="132"/>
      <c r="K119" s="278"/>
      <c r="L119" s="212"/>
      <c r="M119" s="278"/>
      <c r="N119" s="278"/>
      <c r="O119" s="279"/>
      <c r="P119" s="76"/>
      <c r="Q119" s="96"/>
      <c r="R119" s="76"/>
      <c r="S119" s="133">
        <f t="shared" si="16"/>
      </c>
      <c r="T119" s="134">
        <f t="shared" si="17"/>
      </c>
      <c r="U119" s="134">
        <f t="shared" si="18"/>
      </c>
      <c r="V119" s="134">
        <f t="shared" si="19"/>
      </c>
      <c r="W119" s="54">
        <f t="shared" si="12"/>
      </c>
      <c r="X119" s="305">
        <f>IF(OR($M119="",$N119=""),"",IF($M119="PF",VLOOKUP($N119,$R$179:$T$217,3,FALSE),IF($M119="PI",VLOOKUP($N119,$R$218:$T$229,3,FALSE),IF($M119="PRF",VLOOKUP($N119,$R$230:$T$230,3,FALSE),VLOOKUP($N119,#REF!,3,FALSE)))))</f>
      </c>
      <c r="Y119" s="305">
        <f>IF(OR($M119="",$N119=""),"",IF($M119="PF",VLOOKUP($N119,$R$179:$U$217,4,FALSE),IF($M119="PI",VLOOKUP($N119,$R$218:$U$229,4,FALSE),IF($M119="PRF",VLOOKUP($N119,$R$230:$U$230,4,FALSE),VLOOKUP($N119,#REF!,4,FALSE)))))</f>
      </c>
      <c r="Z119" s="225">
        <f t="shared" si="15"/>
      </c>
    </row>
    <row r="120" spans="1:26" s="78" customFormat="1" ht="15">
      <c r="A120" s="269">
        <v>113</v>
      </c>
      <c r="B120" s="278"/>
      <c r="C120" s="300"/>
      <c r="D120" s="278"/>
      <c r="E120" s="278"/>
      <c r="F120" s="278"/>
      <c r="G120" s="278"/>
      <c r="H120" s="132"/>
      <c r="I120" s="77"/>
      <c r="J120" s="132"/>
      <c r="K120" s="278"/>
      <c r="L120" s="212"/>
      <c r="M120" s="278"/>
      <c r="N120" s="278"/>
      <c r="O120" s="279"/>
      <c r="P120" s="76"/>
      <c r="Q120" s="96"/>
      <c r="R120" s="76"/>
      <c r="S120" s="133">
        <f t="shared" si="16"/>
      </c>
      <c r="T120" s="134">
        <f t="shared" si="17"/>
      </c>
      <c r="U120" s="134">
        <f t="shared" si="18"/>
      </c>
      <c r="V120" s="134">
        <f t="shared" si="19"/>
      </c>
      <c r="W120" s="54">
        <f t="shared" si="12"/>
      </c>
      <c r="X120" s="305">
        <f>IF(OR($M120="",$N120=""),"",IF($M120="PF",VLOOKUP($N120,$R$179:$T$217,3,FALSE),IF($M120="PI",VLOOKUP($N120,$R$218:$T$229,3,FALSE),IF($M120="PRF",VLOOKUP($N120,$R$230:$T$230,3,FALSE),VLOOKUP($N120,#REF!,3,FALSE)))))</f>
      </c>
      <c r="Y120" s="305">
        <f>IF(OR($M120="",$N120=""),"",IF($M120="PF",VLOOKUP($N120,$R$179:$U$217,4,FALSE),IF($M120="PI",VLOOKUP($N120,$R$218:$U$229,4,FALSE),IF($M120="PRF",VLOOKUP($N120,$R$230:$U$230,4,FALSE),VLOOKUP($N120,#REF!,4,FALSE)))))</f>
      </c>
      <c r="Z120" s="225">
        <f t="shared" si="15"/>
      </c>
    </row>
    <row r="121" spans="1:26" s="78" customFormat="1" ht="15.75">
      <c r="A121" s="269">
        <v>114</v>
      </c>
      <c r="B121" s="278"/>
      <c r="C121" s="302"/>
      <c r="D121" s="278"/>
      <c r="E121" s="278"/>
      <c r="F121" s="278"/>
      <c r="G121" s="278"/>
      <c r="H121" s="132"/>
      <c r="I121" s="77"/>
      <c r="J121" s="132"/>
      <c r="K121" s="278"/>
      <c r="L121" s="212"/>
      <c r="M121" s="278"/>
      <c r="N121" s="278"/>
      <c r="O121" s="279"/>
      <c r="P121" s="76"/>
      <c r="Q121" s="96"/>
      <c r="R121" s="76"/>
      <c r="S121" s="133">
        <f t="shared" si="16"/>
      </c>
      <c r="T121" s="134">
        <f t="shared" si="17"/>
      </c>
      <c r="U121" s="134">
        <f t="shared" si="18"/>
      </c>
      <c r="V121" s="134">
        <f t="shared" si="19"/>
      </c>
      <c r="W121" s="54">
        <f t="shared" si="12"/>
      </c>
      <c r="X121" s="305">
        <f>IF(OR($M121="",$N121=""),"",IF($M121="PF",VLOOKUP($N121,$R$179:$T$217,3,FALSE),IF($M121="PI",VLOOKUP($N121,$R$218:$T$229,3,FALSE),IF($M121="PRF",VLOOKUP($N121,$R$230:$T$230,3,FALSE),VLOOKUP($N121,#REF!,3,FALSE)))))</f>
      </c>
      <c r="Y121" s="305">
        <f>IF(OR($M121="",$N121=""),"",IF($M121="PF",VLOOKUP($N121,$R$179:$U$217,4,FALSE),IF($M121="PI",VLOOKUP($N121,$R$218:$U$229,4,FALSE),IF($M121="PRF",VLOOKUP($N121,$R$230:$U$230,4,FALSE),VLOOKUP($N121,#REF!,4,FALSE)))))</f>
      </c>
      <c r="Z121" s="225">
        <f t="shared" si="15"/>
      </c>
    </row>
    <row r="122" spans="1:26" s="78" customFormat="1" ht="15">
      <c r="A122" s="269">
        <v>115</v>
      </c>
      <c r="B122" s="278"/>
      <c r="C122" s="300"/>
      <c r="D122" s="278"/>
      <c r="E122" s="278"/>
      <c r="F122" s="278"/>
      <c r="G122" s="278"/>
      <c r="H122" s="132"/>
      <c r="I122" s="77"/>
      <c r="J122" s="132"/>
      <c r="K122" s="278"/>
      <c r="L122" s="212"/>
      <c r="M122" s="278"/>
      <c r="N122" s="278"/>
      <c r="O122" s="279"/>
      <c r="P122" s="76"/>
      <c r="Q122" s="96"/>
      <c r="R122" s="76"/>
      <c r="S122" s="133">
        <f t="shared" si="16"/>
      </c>
      <c r="T122" s="134">
        <f t="shared" si="17"/>
      </c>
      <c r="U122" s="134">
        <f t="shared" si="18"/>
      </c>
      <c r="V122" s="134">
        <f t="shared" si="19"/>
      </c>
      <c r="W122" s="54">
        <f t="shared" si="12"/>
      </c>
      <c r="X122" s="305">
        <f>IF(OR($M122="",$N122=""),"",IF($M122="PF",VLOOKUP($N122,$R$179:$T$217,3,FALSE),IF($M122="PI",VLOOKUP($N122,$R$218:$T$229,3,FALSE),IF($M122="PRF",VLOOKUP($N122,$R$230:$T$230,3,FALSE),VLOOKUP($N122,#REF!,3,FALSE)))))</f>
      </c>
      <c r="Y122" s="305">
        <f>IF(OR($M122="",$N122=""),"",IF($M122="PF",VLOOKUP($N122,$R$179:$U$217,4,FALSE),IF($M122="PI",VLOOKUP($N122,$R$218:$U$229,4,FALSE),IF($M122="PRF",VLOOKUP($N122,$R$230:$U$230,4,FALSE),VLOOKUP($N122,#REF!,4,FALSE)))))</f>
      </c>
      <c r="Z122" s="225">
        <f t="shared" si="15"/>
      </c>
    </row>
    <row r="123" spans="1:26" s="78" customFormat="1" ht="15.75">
      <c r="A123" s="269">
        <v>116</v>
      </c>
      <c r="B123" s="278"/>
      <c r="C123" s="302"/>
      <c r="D123" s="278"/>
      <c r="E123" s="278"/>
      <c r="F123" s="278"/>
      <c r="G123" s="278"/>
      <c r="H123" s="132"/>
      <c r="I123" s="77"/>
      <c r="J123" s="132"/>
      <c r="K123" s="278"/>
      <c r="L123" s="212"/>
      <c r="M123" s="278"/>
      <c r="N123" s="278"/>
      <c r="O123" s="279"/>
      <c r="P123" s="76"/>
      <c r="Q123" s="96"/>
      <c r="R123" s="76"/>
      <c r="S123" s="133">
        <f t="shared" si="16"/>
      </c>
      <c r="T123" s="134">
        <f t="shared" si="17"/>
      </c>
      <c r="U123" s="134">
        <f t="shared" si="18"/>
      </c>
      <c r="V123" s="134">
        <f t="shared" si="19"/>
      </c>
      <c r="W123" s="54">
        <f t="shared" si="12"/>
      </c>
      <c r="X123" s="305">
        <f>IF(OR($M123="",$N123=""),"",IF($M123="PF",VLOOKUP($N123,$R$179:$T$217,3,FALSE),IF($M123="PI",VLOOKUP($N123,$R$218:$T$229,3,FALSE),IF($M123="PRF",VLOOKUP($N123,$R$230:$T$230,3,FALSE),VLOOKUP($N123,#REF!,3,FALSE)))))</f>
      </c>
      <c r="Y123" s="305">
        <f>IF(OR($M123="",$N123=""),"",IF($M123="PF",VLOOKUP($N123,$R$179:$U$217,4,FALSE),IF($M123="PI",VLOOKUP($N123,$R$218:$U$229,4,FALSE),IF($M123="PRF",VLOOKUP($N123,$R$230:$U$230,4,FALSE),VLOOKUP($N123,#REF!,4,FALSE)))))</f>
      </c>
      <c r="Z123" s="225">
        <f t="shared" si="15"/>
      </c>
    </row>
    <row r="124" spans="1:26" s="78" customFormat="1" ht="15">
      <c r="A124" s="269">
        <v>117</v>
      </c>
      <c r="B124" s="278"/>
      <c r="C124" s="300"/>
      <c r="D124" s="278"/>
      <c r="E124" s="278"/>
      <c r="F124" s="278"/>
      <c r="G124" s="278"/>
      <c r="H124" s="132"/>
      <c r="I124" s="77"/>
      <c r="J124" s="132"/>
      <c r="K124" s="278"/>
      <c r="L124" s="212"/>
      <c r="M124" s="278"/>
      <c r="N124" s="278"/>
      <c r="O124" s="279"/>
      <c r="P124" s="76"/>
      <c r="Q124" s="96"/>
      <c r="R124" s="76"/>
      <c r="S124" s="133">
        <f t="shared" si="16"/>
      </c>
      <c r="T124" s="134">
        <f t="shared" si="17"/>
      </c>
      <c r="U124" s="134">
        <f t="shared" si="18"/>
      </c>
      <c r="V124" s="134">
        <f t="shared" si="19"/>
      </c>
      <c r="W124" s="54">
        <f t="shared" si="12"/>
      </c>
      <c r="X124" s="305">
        <f>IF(OR($M124="",$N124=""),"",IF($M124="PF",VLOOKUP($N124,$R$179:$T$217,3,FALSE),IF($M124="PI",VLOOKUP($N124,$R$218:$T$229,3,FALSE),IF($M124="PRF",VLOOKUP($N124,$R$230:$T$230,3,FALSE),VLOOKUP($N124,#REF!,3,FALSE)))))</f>
      </c>
      <c r="Y124" s="305">
        <f>IF(OR($M124="",$N124=""),"",IF($M124="PF",VLOOKUP($N124,$R$179:$U$217,4,FALSE),IF($M124="PI",VLOOKUP($N124,$R$218:$U$229,4,FALSE),IF($M124="PRF",VLOOKUP($N124,$R$230:$U$230,4,FALSE),VLOOKUP($N124,#REF!,4,FALSE)))))</f>
      </c>
      <c r="Z124" s="225">
        <f t="shared" si="15"/>
      </c>
    </row>
    <row r="125" spans="1:26" s="78" customFormat="1" ht="15">
      <c r="A125" s="269">
        <v>118</v>
      </c>
      <c r="B125" s="278"/>
      <c r="C125" s="300"/>
      <c r="D125" s="278"/>
      <c r="E125" s="278"/>
      <c r="F125" s="278"/>
      <c r="G125" s="278"/>
      <c r="H125" s="132"/>
      <c r="I125" s="77"/>
      <c r="J125" s="132"/>
      <c r="K125" s="278"/>
      <c r="L125" s="212"/>
      <c r="M125" s="278"/>
      <c r="N125" s="278"/>
      <c r="O125" s="279"/>
      <c r="P125" s="76"/>
      <c r="Q125" s="96"/>
      <c r="R125" s="76"/>
      <c r="S125" s="133">
        <f t="shared" si="16"/>
      </c>
      <c r="T125" s="134">
        <f t="shared" si="17"/>
      </c>
      <c r="U125" s="134">
        <f t="shared" si="18"/>
      </c>
      <c r="V125" s="134">
        <f t="shared" si="19"/>
      </c>
      <c r="W125" s="54">
        <f t="shared" si="12"/>
      </c>
      <c r="X125" s="305">
        <f>IF(OR($M125="",$N125=""),"",IF($M125="PF",VLOOKUP($N125,$R$179:$T$217,3,FALSE),IF($M125="PI",VLOOKUP($N125,$R$218:$T$229,3,FALSE),IF($M125="PRF",VLOOKUP($N125,$R$230:$T$230,3,FALSE),VLOOKUP($N125,#REF!,3,FALSE)))))</f>
      </c>
      <c r="Y125" s="305">
        <f>IF(OR($M125="",$N125=""),"",IF($M125="PF",VLOOKUP($N125,$R$179:$U$217,4,FALSE),IF($M125="PI",VLOOKUP($N125,$R$218:$U$229,4,FALSE),IF($M125="PRF",VLOOKUP($N125,$R$230:$U$230,4,FALSE),VLOOKUP($N125,#REF!,4,FALSE)))))</f>
      </c>
      <c r="Z125" s="225">
        <f t="shared" si="15"/>
      </c>
    </row>
    <row r="126" spans="1:26" s="78" customFormat="1" ht="12">
      <c r="A126" s="269">
        <v>119</v>
      </c>
      <c r="B126" s="278"/>
      <c r="C126" s="299"/>
      <c r="D126" s="278"/>
      <c r="E126" s="278"/>
      <c r="F126" s="278"/>
      <c r="G126" s="278"/>
      <c r="H126" s="132"/>
      <c r="I126" s="77"/>
      <c r="J126" s="132"/>
      <c r="K126" s="278"/>
      <c r="L126" s="212"/>
      <c r="M126" s="278"/>
      <c r="N126" s="278"/>
      <c r="O126" s="279"/>
      <c r="P126" s="76"/>
      <c r="Q126" s="96"/>
      <c r="R126" s="76"/>
      <c r="S126" s="133">
        <f t="shared" si="16"/>
      </c>
      <c r="T126" s="134">
        <f t="shared" si="17"/>
      </c>
      <c r="U126" s="134">
        <f t="shared" si="18"/>
      </c>
      <c r="V126" s="134">
        <f t="shared" si="19"/>
      </c>
      <c r="W126" s="54">
        <f t="shared" si="12"/>
      </c>
      <c r="X126" s="305">
        <f>IF(OR($M126="",$N126=""),"",IF($M126="PF",VLOOKUP($N126,$R$179:$T$217,3,FALSE),IF($M126="PI",VLOOKUP($N126,$R$218:$T$229,3,FALSE),IF($M126="PRF",VLOOKUP($N126,$R$230:$T$230,3,FALSE),VLOOKUP($N126,#REF!,3,FALSE)))))</f>
      </c>
      <c r="Y126" s="305">
        <f>IF(OR($M126="",$N126=""),"",IF($M126="PF",VLOOKUP($N126,$R$179:$U$217,4,FALSE),IF($M126="PI",VLOOKUP($N126,$R$218:$U$229,4,FALSE),IF($M126="PRF",VLOOKUP($N126,$R$230:$U$230,4,FALSE),VLOOKUP($N126,#REF!,4,FALSE)))))</f>
      </c>
      <c r="Z126" s="225">
        <f t="shared" si="15"/>
      </c>
    </row>
    <row r="127" spans="1:26" s="78" customFormat="1" ht="15">
      <c r="A127" s="269">
        <v>120</v>
      </c>
      <c r="B127" s="278"/>
      <c r="C127" s="300"/>
      <c r="D127" s="278"/>
      <c r="E127" s="278"/>
      <c r="F127" s="278"/>
      <c r="G127" s="278"/>
      <c r="H127" s="132"/>
      <c r="I127" s="77"/>
      <c r="J127" s="132"/>
      <c r="K127" s="278"/>
      <c r="L127" s="212"/>
      <c r="M127" s="278"/>
      <c r="N127" s="278"/>
      <c r="O127" s="279"/>
      <c r="P127" s="76"/>
      <c r="Q127" s="96"/>
      <c r="R127" s="76"/>
      <c r="S127" s="133">
        <f t="shared" si="16"/>
      </c>
      <c r="T127" s="134">
        <f t="shared" si="17"/>
      </c>
      <c r="U127" s="134">
        <f t="shared" si="18"/>
      </c>
      <c r="V127" s="134">
        <f t="shared" si="19"/>
      </c>
      <c r="W127" s="54">
        <f t="shared" si="12"/>
      </c>
      <c r="X127" s="305">
        <f>IF(OR($M127="",$N127=""),"",IF($M127="PF",VLOOKUP($N127,$R$179:$T$217,3,FALSE),IF($M127="PI",VLOOKUP($N127,$R$218:$T$229,3,FALSE),IF($M127="PRF",VLOOKUP($N127,$R$230:$T$230,3,FALSE),VLOOKUP($N127,#REF!,3,FALSE)))))</f>
      </c>
      <c r="Y127" s="305">
        <f>IF(OR($M127="",$N127=""),"",IF($M127="PF",VLOOKUP($N127,$R$179:$U$217,4,FALSE),IF($M127="PI",VLOOKUP($N127,$R$218:$U$229,4,FALSE),IF($M127="PRF",VLOOKUP($N127,$R$230:$U$230,4,FALSE),VLOOKUP($N127,#REF!,4,FALSE)))))</f>
      </c>
      <c r="Z127" s="225">
        <f t="shared" si="15"/>
      </c>
    </row>
    <row r="128" spans="1:26" s="78" customFormat="1" ht="12">
      <c r="A128" s="269">
        <v>121</v>
      </c>
      <c r="B128" s="278"/>
      <c r="C128" s="299"/>
      <c r="D128" s="278"/>
      <c r="E128" s="278"/>
      <c r="F128" s="278"/>
      <c r="G128" s="278"/>
      <c r="H128" s="132"/>
      <c r="I128" s="77"/>
      <c r="J128" s="132"/>
      <c r="K128" s="278"/>
      <c r="L128" s="212"/>
      <c r="M128" s="278"/>
      <c r="N128" s="278"/>
      <c r="O128" s="279"/>
      <c r="P128" s="76"/>
      <c r="Q128" s="96"/>
      <c r="R128" s="76"/>
      <c r="S128" s="133">
        <f t="shared" si="16"/>
      </c>
      <c r="T128" s="134">
        <f t="shared" si="17"/>
      </c>
      <c r="U128" s="134">
        <f t="shared" si="18"/>
      </c>
      <c r="V128" s="134">
        <f t="shared" si="19"/>
      </c>
      <c r="W128" s="54">
        <f t="shared" si="12"/>
      </c>
      <c r="X128" s="305">
        <f>IF(OR($M128="",$N128=""),"",IF($M128="PF",VLOOKUP($N128,$R$179:$T$217,3,FALSE),IF($M128="PI",VLOOKUP($N128,$R$218:$T$229,3,FALSE),IF($M128="PRF",VLOOKUP($N128,$R$230:$T$230,3,FALSE),VLOOKUP($N128,#REF!,3,FALSE)))))</f>
      </c>
      <c r="Y128" s="305">
        <f>IF(OR($M128="",$N128=""),"",IF($M128="PF",VLOOKUP($N128,$R$179:$U$217,4,FALSE),IF($M128="PI",VLOOKUP($N128,$R$218:$U$229,4,FALSE),IF($M128="PRF",VLOOKUP($N128,$R$230:$U$230,4,FALSE),VLOOKUP($N128,#REF!,4,FALSE)))))</f>
      </c>
      <c r="Z128" s="225">
        <f t="shared" si="15"/>
      </c>
    </row>
    <row r="129" spans="1:26" s="78" customFormat="1" ht="12">
      <c r="A129" s="269">
        <v>122</v>
      </c>
      <c r="B129" s="278"/>
      <c r="C129" s="278"/>
      <c r="D129" s="278"/>
      <c r="E129" s="278"/>
      <c r="F129" s="278"/>
      <c r="G129" s="278"/>
      <c r="H129" s="278"/>
      <c r="I129" s="77"/>
      <c r="J129" s="132"/>
      <c r="K129" s="278"/>
      <c r="L129" s="212"/>
      <c r="M129" s="278"/>
      <c r="N129" s="278"/>
      <c r="O129" s="279"/>
      <c r="P129" s="76"/>
      <c r="Q129" s="96"/>
      <c r="R129" s="76"/>
      <c r="S129" s="133">
        <f t="shared" si="16"/>
      </c>
      <c r="T129" s="134">
        <f t="shared" si="17"/>
      </c>
      <c r="U129" s="134">
        <f t="shared" si="18"/>
      </c>
      <c r="V129" s="134">
        <f t="shared" si="19"/>
      </c>
      <c r="W129" s="54">
        <f t="shared" si="12"/>
      </c>
      <c r="X129" s="305">
        <f>IF(OR($M129="",$N129=""),"",IF($M129="PF",VLOOKUP($N129,$R$179:$T$217,3,FALSE),IF($M129="PI",VLOOKUP($N129,$R$218:$T$229,3,FALSE),IF($M129="PRF",VLOOKUP($N129,$R$230:$T$230,3,FALSE),VLOOKUP($N129,#REF!,3,FALSE)))))</f>
      </c>
      <c r="Y129" s="305">
        <f>IF(OR($M129="",$N129=""),"",IF($M129="PF",VLOOKUP($N129,$R$179:$U$217,4,FALSE),IF($M129="PI",VLOOKUP($N129,$R$218:$U$229,4,FALSE),IF($M129="PRF",VLOOKUP($N129,$R$230:$U$230,4,FALSE),VLOOKUP($N129,#REF!,4,FALSE)))))</f>
      </c>
      <c r="Z129" s="225">
        <f t="shared" si="15"/>
      </c>
    </row>
    <row r="130" spans="1:26" s="78" customFormat="1" ht="12">
      <c r="A130" s="269">
        <v>123</v>
      </c>
      <c r="B130" s="278"/>
      <c r="C130" s="278"/>
      <c r="D130" s="278"/>
      <c r="E130" s="278"/>
      <c r="F130" s="278"/>
      <c r="G130" s="278"/>
      <c r="H130" s="278"/>
      <c r="I130" s="77"/>
      <c r="J130" s="132"/>
      <c r="K130" s="278"/>
      <c r="L130" s="212"/>
      <c r="M130" s="278"/>
      <c r="N130" s="278"/>
      <c r="O130" s="279"/>
      <c r="P130" s="76"/>
      <c r="Q130" s="96"/>
      <c r="R130" s="76"/>
      <c r="S130" s="133">
        <f t="shared" si="16"/>
      </c>
      <c r="T130" s="134">
        <f t="shared" si="17"/>
      </c>
      <c r="U130" s="134">
        <f t="shared" si="18"/>
      </c>
      <c r="V130" s="134">
        <f t="shared" si="19"/>
      </c>
      <c r="W130" s="54">
        <f t="shared" si="12"/>
      </c>
      <c r="X130" s="305">
        <f>IF(OR($M130="",$N130=""),"",IF($M130="PF",VLOOKUP($N130,$R$179:$T$217,3,FALSE),IF($M130="PI",VLOOKUP($N130,$R$218:$T$229,3,FALSE),IF($M130="PRF",VLOOKUP($N130,$R$230:$T$230,3,FALSE),VLOOKUP($N130,#REF!,3,FALSE)))))</f>
      </c>
      <c r="Y130" s="305">
        <f>IF(OR($M130="",$N130=""),"",IF($M130="PF",VLOOKUP($N130,$R$179:$U$217,4,FALSE),IF($M130="PI",VLOOKUP($N130,$R$218:$U$229,4,FALSE),IF($M130="PRF",VLOOKUP($N130,$R$230:$U$230,4,FALSE),VLOOKUP($N130,#REF!,4,FALSE)))))</f>
      </c>
      <c r="Z130" s="225">
        <f t="shared" si="15"/>
      </c>
    </row>
    <row r="131" spans="1:26" s="78" customFormat="1" ht="12">
      <c r="A131" s="269">
        <v>124</v>
      </c>
      <c r="B131" s="278"/>
      <c r="C131" s="278"/>
      <c r="D131" s="278"/>
      <c r="E131" s="278"/>
      <c r="F131" s="278"/>
      <c r="G131" s="278"/>
      <c r="H131" s="278"/>
      <c r="I131" s="77"/>
      <c r="J131" s="132"/>
      <c r="K131" s="278"/>
      <c r="L131" s="212"/>
      <c r="M131" s="278"/>
      <c r="N131" s="278"/>
      <c r="O131" s="279"/>
      <c r="P131" s="76"/>
      <c r="Q131" s="96"/>
      <c r="R131" s="76"/>
      <c r="S131" s="133">
        <f t="shared" si="16"/>
      </c>
      <c r="T131" s="134">
        <f t="shared" si="17"/>
      </c>
      <c r="U131" s="134">
        <f t="shared" si="18"/>
      </c>
      <c r="V131" s="134">
        <f t="shared" si="19"/>
      </c>
      <c r="W131" s="54">
        <f t="shared" si="12"/>
      </c>
      <c r="X131" s="305">
        <f>IF(OR($M131="",$N131=""),"",IF($M131="PF",VLOOKUP($N131,$R$179:$T$217,3,FALSE),IF($M131="PI",VLOOKUP($N131,$R$218:$T$229,3,FALSE),IF($M131="PRF",VLOOKUP($N131,$R$230:$T$230,3,FALSE),VLOOKUP($N131,#REF!,3,FALSE)))))</f>
      </c>
      <c r="Y131" s="305">
        <f>IF(OR($M131="",$N131=""),"",IF($M131="PF",VLOOKUP($N131,$R$179:$U$217,4,FALSE),IF($M131="PI",VLOOKUP($N131,$R$218:$U$229,4,FALSE),IF($M131="PRF",VLOOKUP($N131,$R$230:$U$230,4,FALSE),VLOOKUP($N131,#REF!,4,FALSE)))))</f>
      </c>
      <c r="Z131" s="225">
        <f t="shared" si="15"/>
      </c>
    </row>
    <row r="132" spans="1:26" s="78" customFormat="1" ht="12">
      <c r="A132" s="269">
        <v>125</v>
      </c>
      <c r="B132" s="278"/>
      <c r="C132" s="278"/>
      <c r="D132" s="278"/>
      <c r="E132" s="278"/>
      <c r="F132" s="278"/>
      <c r="G132" s="278"/>
      <c r="H132" s="278"/>
      <c r="I132" s="77"/>
      <c r="J132" s="132"/>
      <c r="K132" s="278"/>
      <c r="L132" s="212"/>
      <c r="M132" s="278"/>
      <c r="N132" s="278"/>
      <c r="O132" s="279"/>
      <c r="P132" s="76"/>
      <c r="Q132" s="96"/>
      <c r="R132" s="76"/>
      <c r="S132" s="133">
        <f t="shared" si="16"/>
      </c>
      <c r="T132" s="134">
        <f t="shared" si="17"/>
      </c>
      <c r="U132" s="134">
        <f t="shared" si="18"/>
      </c>
      <c r="V132" s="134">
        <f t="shared" si="19"/>
      </c>
      <c r="W132" s="54">
        <f t="shared" si="12"/>
      </c>
      <c r="X132" s="305">
        <f>IF(OR($M132="",$N132=""),"",IF($M132="PF",VLOOKUP($N132,$R$179:$T$217,3,FALSE),IF($M132="PI",VLOOKUP($N132,$R$218:$T$229,3,FALSE),IF($M132="PRF",VLOOKUP($N132,$R$230:$T$230,3,FALSE),VLOOKUP($N132,#REF!,3,FALSE)))))</f>
      </c>
      <c r="Y132" s="305">
        <f>IF(OR($M132="",$N132=""),"",IF($M132="PF",VLOOKUP($N132,$R$179:$U$217,4,FALSE),IF($M132="PI",VLOOKUP($N132,$R$218:$U$229,4,FALSE),IF($M132="PRF",VLOOKUP($N132,$R$230:$U$230,4,FALSE),VLOOKUP($N132,#REF!,4,FALSE)))))</f>
      </c>
      <c r="Z132" s="225">
        <f t="shared" si="15"/>
      </c>
    </row>
    <row r="133" spans="1:26" s="78" customFormat="1" ht="12">
      <c r="A133" s="269">
        <v>126</v>
      </c>
      <c r="B133" s="278"/>
      <c r="C133" s="278"/>
      <c r="D133" s="278"/>
      <c r="E133" s="278"/>
      <c r="F133" s="278"/>
      <c r="G133" s="278"/>
      <c r="H133" s="278"/>
      <c r="I133" s="77"/>
      <c r="J133" s="132"/>
      <c r="K133" s="278"/>
      <c r="L133" s="212"/>
      <c r="M133" s="278"/>
      <c r="N133" s="278"/>
      <c r="O133" s="279"/>
      <c r="P133" s="76"/>
      <c r="Q133" s="96"/>
      <c r="R133" s="76"/>
      <c r="S133" s="133">
        <f t="shared" si="16"/>
      </c>
      <c r="T133" s="134">
        <f t="shared" si="17"/>
      </c>
      <c r="U133" s="134">
        <f t="shared" si="18"/>
      </c>
      <c r="V133" s="134">
        <f t="shared" si="19"/>
      </c>
      <c r="W133" s="54">
        <f t="shared" si="12"/>
      </c>
      <c r="X133" s="305">
        <f>IF(OR($M133="",$N133=""),"",IF($M133="PF",VLOOKUP($N133,$R$179:$T$217,3,FALSE),IF($M133="PI",VLOOKUP($N133,$R$218:$T$229,3,FALSE),IF($M133="PRF",VLOOKUP($N133,$R$230:$T$230,3,FALSE),VLOOKUP($N133,#REF!,3,FALSE)))))</f>
      </c>
      <c r="Y133" s="305">
        <f>IF(OR($M133="",$N133=""),"",IF($M133="PF",VLOOKUP($N133,$R$179:$U$217,4,FALSE),IF($M133="PI",VLOOKUP($N133,$R$218:$U$229,4,FALSE),IF($M133="PRF",VLOOKUP($N133,$R$230:$U$230,4,FALSE),VLOOKUP($N133,#REF!,4,FALSE)))))</f>
      </c>
      <c r="Z133" s="225">
        <f t="shared" si="15"/>
      </c>
    </row>
    <row r="134" spans="1:26" s="78" customFormat="1" ht="12">
      <c r="A134" s="269">
        <v>127</v>
      </c>
      <c r="B134" s="278"/>
      <c r="C134" s="278"/>
      <c r="D134" s="278"/>
      <c r="E134" s="278"/>
      <c r="F134" s="278"/>
      <c r="G134" s="278"/>
      <c r="H134" s="278"/>
      <c r="I134" s="77"/>
      <c r="J134" s="132"/>
      <c r="K134" s="278"/>
      <c r="L134" s="212"/>
      <c r="M134" s="278"/>
      <c r="N134" s="278"/>
      <c r="O134" s="279"/>
      <c r="P134" s="76"/>
      <c r="Q134" s="96"/>
      <c r="R134" s="76"/>
      <c r="S134" s="133">
        <f t="shared" si="16"/>
      </c>
      <c r="T134" s="134">
        <f t="shared" si="17"/>
      </c>
      <c r="U134" s="134">
        <f t="shared" si="18"/>
      </c>
      <c r="V134" s="134">
        <f t="shared" si="19"/>
      </c>
      <c r="W134" s="54">
        <f t="shared" si="12"/>
      </c>
      <c r="X134" s="305">
        <f>IF(OR($M134="",$N134=""),"",IF($M134="PF",VLOOKUP($N134,$R$179:$T$217,3,FALSE),IF($M134="PI",VLOOKUP($N134,$R$218:$T$229,3,FALSE),IF($M134="PRF",VLOOKUP($N134,$R$230:$T$230,3,FALSE),VLOOKUP($N134,#REF!,3,FALSE)))))</f>
      </c>
      <c r="Y134" s="305">
        <f>IF(OR($M134="",$N134=""),"",IF($M134="PF",VLOOKUP($N134,$R$179:$U$217,4,FALSE),IF($M134="PI",VLOOKUP($N134,$R$218:$U$229,4,FALSE),IF($M134="PRF",VLOOKUP($N134,$R$230:$U$230,4,FALSE),VLOOKUP($N134,#REF!,4,FALSE)))))</f>
      </c>
      <c r="Z134" s="225">
        <f t="shared" si="15"/>
      </c>
    </row>
    <row r="135" spans="1:26" s="78" customFormat="1" ht="12">
      <c r="A135" s="269">
        <v>128</v>
      </c>
      <c r="B135" s="278"/>
      <c r="C135" s="278"/>
      <c r="D135" s="278"/>
      <c r="E135" s="278"/>
      <c r="F135" s="278"/>
      <c r="G135" s="278"/>
      <c r="H135" s="278"/>
      <c r="I135" s="77"/>
      <c r="J135" s="132"/>
      <c r="K135" s="278"/>
      <c r="L135" s="212"/>
      <c r="M135" s="278"/>
      <c r="N135" s="278"/>
      <c r="O135" s="279"/>
      <c r="P135" s="76"/>
      <c r="Q135" s="96"/>
      <c r="R135" s="76"/>
      <c r="S135" s="133">
        <f t="shared" si="16"/>
      </c>
      <c r="T135" s="134">
        <f t="shared" si="17"/>
      </c>
      <c r="U135" s="134">
        <f t="shared" si="18"/>
      </c>
      <c r="V135" s="134">
        <f t="shared" si="19"/>
      </c>
      <c r="W135" s="54">
        <f t="shared" si="12"/>
      </c>
      <c r="X135" s="305">
        <f>IF(OR($M135="",$N135=""),"",IF($M135="PF",VLOOKUP($N135,$R$179:$T$217,3,FALSE),IF($M135="PI",VLOOKUP($N135,$R$218:$T$229,3,FALSE),IF($M135="PRF",VLOOKUP($N135,$R$230:$T$230,3,FALSE),VLOOKUP($N135,#REF!,3,FALSE)))))</f>
      </c>
      <c r="Y135" s="305">
        <f>IF(OR($M135="",$N135=""),"",IF($M135="PF",VLOOKUP($N135,$R$179:$U$217,4,FALSE),IF($M135="PI",VLOOKUP($N135,$R$218:$U$229,4,FALSE),IF($M135="PRF",VLOOKUP($N135,$R$230:$U$230,4,FALSE),VLOOKUP($N135,#REF!,4,FALSE)))))</f>
      </c>
      <c r="Z135" s="225">
        <f t="shared" si="15"/>
      </c>
    </row>
    <row r="136" spans="1:26" s="78" customFormat="1" ht="12">
      <c r="A136" s="269">
        <v>129</v>
      </c>
      <c r="B136" s="278"/>
      <c r="C136" s="278"/>
      <c r="D136" s="278"/>
      <c r="E136" s="278"/>
      <c r="F136" s="278"/>
      <c r="G136" s="278"/>
      <c r="H136" s="278"/>
      <c r="I136" s="77"/>
      <c r="J136" s="132"/>
      <c r="K136" s="278"/>
      <c r="L136" s="212"/>
      <c r="M136" s="278"/>
      <c r="N136" s="278"/>
      <c r="O136" s="279"/>
      <c r="P136" s="76"/>
      <c r="Q136" s="96"/>
      <c r="R136" s="76"/>
      <c r="S136" s="133">
        <f aca="true" t="shared" si="20" ref="S136:S168">IF($H136="","",VLOOKUP($H136,$H$180:$L$344,2,FALSE))</f>
      </c>
      <c r="T136" s="134">
        <f aca="true" t="shared" si="21" ref="T136:T168">IF($H136="","",VLOOKUP($H136,$H$179:$L$344,3,FALSE))</f>
      </c>
      <c r="U136" s="134">
        <f t="shared" si="18"/>
      </c>
      <c r="V136" s="134">
        <f t="shared" si="19"/>
      </c>
      <c r="W136" s="54">
        <f aca="true" t="shared" si="22" ref="W136:W168">IF($M136&lt;&gt;"",IF($N136&lt;&gt;"",IF(ISNA($X136),"Error Tipo o Cat.",IF($O136&lt;&gt;"",IF(AND($O136&gt;=$X136,$O136&lt;=$Y136),"","Fecha errónea"),"")),""),"")</f>
      </c>
      <c r="X136" s="305">
        <f>IF(OR($M136="",$N136=""),"",IF($M136="PF",VLOOKUP($N136,$R$179:$T$217,3,FALSE),IF($M136="PI",VLOOKUP($N136,$R$218:$T$229,3,FALSE),IF($M136="PRF",VLOOKUP($N136,$R$230:$T$230,3,FALSE),VLOOKUP($N136,#REF!,3,FALSE)))))</f>
      </c>
      <c r="Y136" s="305">
        <f>IF(OR($M136="",$N136=""),"",IF($M136="PF",VLOOKUP($N136,$R$179:$U$217,4,FALSE),IF($M136="PI",VLOOKUP($N136,$R$218:$U$229,4,FALSE),IF($M136="PRF",VLOOKUP($N136,$R$230:$U$230,4,FALSE),VLOOKUP($N136,#REF!,4,FALSE)))))</f>
      </c>
      <c r="Z136" s="225">
        <f t="shared" si="15"/>
      </c>
    </row>
    <row r="137" spans="1:26" s="78" customFormat="1" ht="12">
      <c r="A137" s="269">
        <v>130</v>
      </c>
      <c r="B137" s="278"/>
      <c r="C137" s="278"/>
      <c r="D137" s="278"/>
      <c r="E137" s="278"/>
      <c r="F137" s="278"/>
      <c r="G137" s="278"/>
      <c r="H137" s="278"/>
      <c r="I137" s="77"/>
      <c r="J137" s="132"/>
      <c r="K137" s="278"/>
      <c r="L137" s="212"/>
      <c r="M137" s="278"/>
      <c r="N137" s="278"/>
      <c r="O137" s="279"/>
      <c r="P137" s="76"/>
      <c r="Q137" s="96"/>
      <c r="R137" s="76"/>
      <c r="S137" s="133">
        <f t="shared" si="20"/>
      </c>
      <c r="T137" s="134">
        <f t="shared" si="21"/>
      </c>
      <c r="U137" s="134">
        <f aca="true" t="shared" si="23" ref="U137:U168">IF($H137="","",VLOOKUP($H137,$H$179:$L$344,4,FALSE))</f>
      </c>
      <c r="V137" s="134">
        <f aca="true" t="shared" si="24" ref="V137:V168">IF($H137="","",VLOOKUP($H137,$H$179:$L$344,5,FALSE))</f>
      </c>
      <c r="W137" s="54">
        <f t="shared" si="22"/>
      </c>
      <c r="X137" s="305">
        <f>IF(OR($M137="",$N137=""),"",IF($M137="PF",VLOOKUP($N137,$R$179:$T$217,3,FALSE),IF($M137="PI",VLOOKUP($N137,$R$218:$T$229,3,FALSE),IF($M137="PRF",VLOOKUP($N137,$R$230:$T$230,3,FALSE),VLOOKUP($N137,#REF!,3,FALSE)))))</f>
      </c>
      <c r="Y137" s="305">
        <f>IF(OR($M137="",$N137=""),"",IF($M137="PF",VLOOKUP($N137,$R$179:$U$217,4,FALSE),IF($M137="PI",VLOOKUP($N137,$R$218:$U$229,4,FALSE),IF($M137="PRF",VLOOKUP($N137,$R$230:$U$230,4,FALSE),VLOOKUP($N137,#REF!,4,FALSE)))))</f>
      </c>
      <c r="Z137" s="225">
        <f aca="true" t="shared" si="25" ref="Z137:Z168">IF(ISERROR(VLOOKUP(CONCATENATE($M137,$K137),$W$179:$X$186,2,FALSE)),"",(VLOOKUP(CONCATENATE($M137,$K137),$W$179:$X$186,2,FALSE)))</f>
      </c>
    </row>
    <row r="138" spans="1:26" s="78" customFormat="1" ht="12">
      <c r="A138" s="269">
        <v>131</v>
      </c>
      <c r="B138" s="278"/>
      <c r="C138" s="278"/>
      <c r="D138" s="278"/>
      <c r="E138" s="278"/>
      <c r="F138" s="278"/>
      <c r="G138" s="278"/>
      <c r="H138" s="278"/>
      <c r="I138" s="77"/>
      <c r="J138" s="132"/>
      <c r="K138" s="278"/>
      <c r="L138" s="212"/>
      <c r="M138" s="278"/>
      <c r="N138" s="278"/>
      <c r="O138" s="279"/>
      <c r="P138" s="76"/>
      <c r="Q138" s="96"/>
      <c r="R138" s="76"/>
      <c r="S138" s="133">
        <f t="shared" si="20"/>
      </c>
      <c r="T138" s="134">
        <f t="shared" si="21"/>
      </c>
      <c r="U138" s="134">
        <f t="shared" si="23"/>
      </c>
      <c r="V138" s="134">
        <f t="shared" si="24"/>
      </c>
      <c r="W138" s="54">
        <f t="shared" si="22"/>
      </c>
      <c r="X138" s="305">
        <f>IF(OR($M138="",$N138=""),"",IF($M138="PF",VLOOKUP($N138,$R$179:$T$217,3,FALSE),IF($M138="PI",VLOOKUP($N138,$R$218:$T$229,3,FALSE),IF($M138="PRF",VLOOKUP($N138,$R$230:$T$230,3,FALSE),VLOOKUP($N138,#REF!,3,FALSE)))))</f>
      </c>
      <c r="Y138" s="305">
        <f>IF(OR($M138="",$N138=""),"",IF($M138="PF",VLOOKUP($N138,$R$179:$U$217,4,FALSE),IF($M138="PI",VLOOKUP($N138,$R$218:$U$229,4,FALSE),IF($M138="PRF",VLOOKUP($N138,$R$230:$U$230,4,FALSE),VLOOKUP($N138,#REF!,4,FALSE)))))</f>
      </c>
      <c r="Z138" s="225">
        <f t="shared" si="25"/>
      </c>
    </row>
    <row r="139" spans="1:26" s="78" customFormat="1" ht="12">
      <c r="A139" s="269">
        <v>132</v>
      </c>
      <c r="B139" s="278"/>
      <c r="C139" s="278"/>
      <c r="D139" s="278"/>
      <c r="E139" s="278"/>
      <c r="F139" s="278"/>
      <c r="G139" s="278"/>
      <c r="H139" s="132"/>
      <c r="I139" s="77"/>
      <c r="J139" s="132"/>
      <c r="K139" s="278"/>
      <c r="L139" s="212"/>
      <c r="M139" s="278"/>
      <c r="N139" s="278"/>
      <c r="O139" s="279"/>
      <c r="P139" s="76"/>
      <c r="Q139" s="96"/>
      <c r="R139" s="76"/>
      <c r="S139" s="133">
        <f t="shared" si="20"/>
      </c>
      <c r="T139" s="134">
        <f t="shared" si="21"/>
      </c>
      <c r="U139" s="134">
        <f t="shared" si="23"/>
      </c>
      <c r="V139" s="134">
        <f t="shared" si="24"/>
      </c>
      <c r="W139" s="54">
        <f t="shared" si="22"/>
      </c>
      <c r="X139" s="305">
        <f>IF(OR($M139="",$N139=""),"",IF($M139="PF",VLOOKUP($N139,$R$179:$T$217,3,FALSE),IF($M139="PI",VLOOKUP($N139,$R$218:$T$229,3,FALSE),IF($M139="PRF",VLOOKUP($N139,$R$230:$T$230,3,FALSE),VLOOKUP($N139,#REF!,3,FALSE)))))</f>
      </c>
      <c r="Y139" s="305">
        <f>IF(OR($M139="",$N139=""),"",IF($M139="PF",VLOOKUP($N139,$R$179:$U$217,4,FALSE),IF($M139="PI",VLOOKUP($N139,$R$218:$U$229,4,FALSE),IF($M139="PRF",VLOOKUP($N139,$R$230:$U$230,4,FALSE),VLOOKUP($N139,#REF!,4,FALSE)))))</f>
      </c>
      <c r="Z139" s="225">
        <f t="shared" si="25"/>
      </c>
    </row>
    <row r="140" spans="1:26" s="78" customFormat="1" ht="12">
      <c r="A140" s="269">
        <v>133</v>
      </c>
      <c r="B140" s="278"/>
      <c r="C140" s="278"/>
      <c r="D140" s="278"/>
      <c r="E140" s="278"/>
      <c r="F140" s="278"/>
      <c r="G140" s="278"/>
      <c r="H140" s="132"/>
      <c r="I140" s="77"/>
      <c r="J140" s="132"/>
      <c r="K140" s="278"/>
      <c r="L140" s="212"/>
      <c r="M140" s="278"/>
      <c r="N140" s="278"/>
      <c r="O140" s="279"/>
      <c r="P140" s="76"/>
      <c r="Q140" s="96"/>
      <c r="R140" s="76"/>
      <c r="S140" s="133">
        <f t="shared" si="20"/>
      </c>
      <c r="T140" s="134">
        <f t="shared" si="21"/>
      </c>
      <c r="U140" s="134">
        <f t="shared" si="23"/>
      </c>
      <c r="V140" s="134">
        <f t="shared" si="24"/>
      </c>
      <c r="W140" s="54">
        <f t="shared" si="22"/>
      </c>
      <c r="X140" s="305">
        <f>IF(OR($M140="",$N140=""),"",IF($M140="PF",VLOOKUP($N140,$R$179:$T$217,3,FALSE),IF($M140="PI",VLOOKUP($N140,$R$218:$T$229,3,FALSE),IF($M140="PRF",VLOOKUP($N140,$R$230:$T$230,3,FALSE),VLOOKUP($N140,#REF!,3,FALSE)))))</f>
      </c>
      <c r="Y140" s="305">
        <f>IF(OR($M140="",$N140=""),"",IF($M140="PF",VLOOKUP($N140,$R$179:$U$217,4,FALSE),IF($M140="PI",VLOOKUP($N140,$R$218:$U$229,4,FALSE),IF($M140="PRF",VLOOKUP($N140,$R$230:$U$230,4,FALSE),VLOOKUP($N140,#REF!,4,FALSE)))))</f>
      </c>
      <c r="Z140" s="225">
        <f t="shared" si="25"/>
      </c>
    </row>
    <row r="141" spans="1:26" s="78" customFormat="1" ht="12">
      <c r="A141" s="269">
        <v>134</v>
      </c>
      <c r="B141" s="278"/>
      <c r="C141" s="278"/>
      <c r="D141" s="278"/>
      <c r="E141" s="278"/>
      <c r="F141" s="278"/>
      <c r="G141" s="278"/>
      <c r="H141" s="132"/>
      <c r="I141" s="77"/>
      <c r="J141" s="132"/>
      <c r="K141" s="278"/>
      <c r="L141" s="212"/>
      <c r="M141" s="278"/>
      <c r="N141" s="278"/>
      <c r="O141" s="279"/>
      <c r="P141" s="76"/>
      <c r="Q141" s="96"/>
      <c r="R141" s="76"/>
      <c r="S141" s="133">
        <f t="shared" si="20"/>
      </c>
      <c r="T141" s="134">
        <f t="shared" si="21"/>
      </c>
      <c r="U141" s="134">
        <f t="shared" si="23"/>
      </c>
      <c r="V141" s="134">
        <f t="shared" si="24"/>
      </c>
      <c r="W141" s="54">
        <f t="shared" si="22"/>
      </c>
      <c r="X141" s="305">
        <f>IF(OR($M141="",$N141=""),"",IF($M141="PF",VLOOKUP($N141,$R$179:$T$217,3,FALSE),IF($M141="PI",VLOOKUP($N141,$R$218:$T$229,3,FALSE),IF($M141="PRF",VLOOKUP($N141,$R$230:$T$230,3,FALSE),VLOOKUP($N141,#REF!,3,FALSE)))))</f>
      </c>
      <c r="Y141" s="305">
        <f>IF(OR($M141="",$N141=""),"",IF($M141="PF",VLOOKUP($N141,$R$179:$U$217,4,FALSE),IF($M141="PI",VLOOKUP($N141,$R$218:$U$229,4,FALSE),IF($M141="PRF",VLOOKUP($N141,$R$230:$U$230,4,FALSE),VLOOKUP($N141,#REF!,4,FALSE)))))</f>
      </c>
      <c r="Z141" s="225">
        <f t="shared" si="25"/>
      </c>
    </row>
    <row r="142" spans="1:26" s="78" customFormat="1" ht="12">
      <c r="A142" s="269">
        <v>135</v>
      </c>
      <c r="B142" s="278"/>
      <c r="C142" s="278"/>
      <c r="D142" s="278"/>
      <c r="E142" s="278"/>
      <c r="F142" s="278"/>
      <c r="G142" s="278"/>
      <c r="H142" s="132"/>
      <c r="I142" s="77"/>
      <c r="J142" s="132"/>
      <c r="K142" s="278"/>
      <c r="L142" s="212"/>
      <c r="M142" s="278"/>
      <c r="N142" s="278"/>
      <c r="O142" s="279"/>
      <c r="P142" s="76"/>
      <c r="Q142" s="96"/>
      <c r="R142" s="76"/>
      <c r="S142" s="133">
        <f t="shared" si="20"/>
      </c>
      <c r="T142" s="134">
        <f t="shared" si="21"/>
      </c>
      <c r="U142" s="134">
        <f t="shared" si="23"/>
      </c>
      <c r="V142" s="134">
        <f t="shared" si="24"/>
      </c>
      <c r="W142" s="54">
        <f t="shared" si="22"/>
      </c>
      <c r="X142" s="305">
        <f>IF(OR($M142="",$N142=""),"",IF($M142="PF",VLOOKUP($N142,$R$179:$T$217,3,FALSE),IF($M142="PI",VLOOKUP($N142,$R$218:$T$229,3,FALSE),IF($M142="PRF",VLOOKUP($N142,$R$230:$T$230,3,FALSE),VLOOKUP($N142,#REF!,3,FALSE)))))</f>
      </c>
      <c r="Y142" s="305">
        <f>IF(OR($M142="",$N142=""),"",IF($M142="PF",VLOOKUP($N142,$R$179:$U$217,4,FALSE),IF($M142="PI",VLOOKUP($N142,$R$218:$U$229,4,FALSE),IF($M142="PRF",VLOOKUP($N142,$R$230:$U$230,4,FALSE),VLOOKUP($N142,#REF!,4,FALSE)))))</f>
      </c>
      <c r="Z142" s="225">
        <f t="shared" si="25"/>
      </c>
    </row>
    <row r="143" spans="1:26" s="78" customFormat="1" ht="12">
      <c r="A143" s="269">
        <v>136</v>
      </c>
      <c r="B143" s="278"/>
      <c r="C143" s="278"/>
      <c r="D143" s="278"/>
      <c r="E143" s="278"/>
      <c r="F143" s="278"/>
      <c r="G143" s="278"/>
      <c r="H143" s="132"/>
      <c r="I143" s="77"/>
      <c r="J143" s="132"/>
      <c r="K143" s="278"/>
      <c r="L143" s="212"/>
      <c r="M143" s="278"/>
      <c r="N143" s="278"/>
      <c r="O143" s="279"/>
      <c r="P143" s="76"/>
      <c r="Q143" s="96"/>
      <c r="R143" s="76"/>
      <c r="S143" s="133">
        <f t="shared" si="20"/>
      </c>
      <c r="T143" s="134">
        <f t="shared" si="21"/>
      </c>
      <c r="U143" s="134">
        <f t="shared" si="23"/>
      </c>
      <c r="V143" s="134">
        <f t="shared" si="24"/>
      </c>
      <c r="W143" s="54">
        <f t="shared" si="22"/>
      </c>
      <c r="X143" s="305">
        <f>IF(OR($M143="",$N143=""),"",IF($M143="PF",VLOOKUP($N143,$R$179:$T$217,3,FALSE),IF($M143="PI",VLOOKUP($N143,$R$218:$T$229,3,FALSE),IF($M143="PRF",VLOOKUP($N143,$R$230:$T$230,3,FALSE),VLOOKUP($N143,#REF!,3,FALSE)))))</f>
      </c>
      <c r="Y143" s="305">
        <f>IF(OR($M143="",$N143=""),"",IF($M143="PF",VLOOKUP($N143,$R$179:$U$217,4,FALSE),IF($M143="PI",VLOOKUP($N143,$R$218:$U$229,4,FALSE),IF($M143="PRF",VLOOKUP($N143,$R$230:$U$230,4,FALSE),VLOOKUP($N143,#REF!,4,FALSE)))))</f>
      </c>
      <c r="Z143" s="225">
        <f t="shared" si="25"/>
      </c>
    </row>
    <row r="144" spans="1:26" s="78" customFormat="1" ht="12">
      <c r="A144" s="269">
        <v>137</v>
      </c>
      <c r="B144" s="278"/>
      <c r="C144" s="278"/>
      <c r="D144" s="278"/>
      <c r="E144" s="278"/>
      <c r="F144" s="278"/>
      <c r="G144" s="278"/>
      <c r="H144" s="132"/>
      <c r="I144" s="77"/>
      <c r="J144" s="132"/>
      <c r="K144" s="278"/>
      <c r="L144" s="212"/>
      <c r="M144" s="278"/>
      <c r="N144" s="278"/>
      <c r="O144" s="279"/>
      <c r="P144" s="76"/>
      <c r="Q144" s="96"/>
      <c r="R144" s="76"/>
      <c r="S144" s="133">
        <f t="shared" si="20"/>
      </c>
      <c r="T144" s="134">
        <f t="shared" si="21"/>
      </c>
      <c r="U144" s="134">
        <f t="shared" si="23"/>
      </c>
      <c r="V144" s="134">
        <f t="shared" si="24"/>
      </c>
      <c r="W144" s="54">
        <f t="shared" si="22"/>
      </c>
      <c r="X144" s="305">
        <f>IF(OR($M144="",$N144=""),"",IF($M144="PF",VLOOKUP($N144,$R$179:$T$217,3,FALSE),IF($M144="PI",VLOOKUP($N144,$R$218:$T$229,3,FALSE),IF($M144="PRF",VLOOKUP($N144,$R$230:$T$230,3,FALSE),VLOOKUP($N144,#REF!,3,FALSE)))))</f>
      </c>
      <c r="Y144" s="305">
        <f>IF(OR($M144="",$N144=""),"",IF($M144="PF",VLOOKUP($N144,$R$179:$U$217,4,FALSE),IF($M144="PI",VLOOKUP($N144,$R$218:$U$229,4,FALSE),IF($M144="PRF",VLOOKUP($N144,$R$230:$U$230,4,FALSE),VLOOKUP($N144,#REF!,4,FALSE)))))</f>
      </c>
      <c r="Z144" s="225">
        <f t="shared" si="25"/>
      </c>
    </row>
    <row r="145" spans="1:26" s="78" customFormat="1" ht="12">
      <c r="A145" s="269">
        <v>138</v>
      </c>
      <c r="B145" s="278"/>
      <c r="C145" s="278"/>
      <c r="D145" s="278"/>
      <c r="E145" s="278"/>
      <c r="F145" s="278"/>
      <c r="G145" s="278"/>
      <c r="H145" s="132"/>
      <c r="I145" s="77"/>
      <c r="J145" s="132"/>
      <c r="K145" s="278"/>
      <c r="L145" s="212"/>
      <c r="M145" s="278"/>
      <c r="N145" s="278"/>
      <c r="O145" s="279"/>
      <c r="P145" s="76"/>
      <c r="Q145" s="96"/>
      <c r="R145" s="76"/>
      <c r="S145" s="133">
        <f t="shared" si="20"/>
      </c>
      <c r="T145" s="134">
        <f t="shared" si="21"/>
      </c>
      <c r="U145" s="134">
        <f t="shared" si="23"/>
      </c>
      <c r="V145" s="134">
        <f t="shared" si="24"/>
      </c>
      <c r="W145" s="54">
        <f t="shared" si="22"/>
      </c>
      <c r="X145" s="305">
        <f>IF(OR($M145="",$N145=""),"",IF($M145="PF",VLOOKUP($N145,$R$179:$T$217,3,FALSE),IF($M145="PI",VLOOKUP($N145,$R$218:$T$229,3,FALSE),IF($M145="PRF",VLOOKUP($N145,$R$230:$T$230,3,FALSE),VLOOKUP($N145,#REF!,3,FALSE)))))</f>
      </c>
      <c r="Y145" s="305">
        <f>IF(OR($M145="",$N145=""),"",IF($M145="PF",VLOOKUP($N145,$R$179:$U$217,4,FALSE),IF($M145="PI",VLOOKUP($N145,$R$218:$U$229,4,FALSE),IF($M145="PRF",VLOOKUP($N145,$R$230:$U$230,4,FALSE),VLOOKUP($N145,#REF!,4,FALSE)))))</f>
      </c>
      <c r="Z145" s="225">
        <f t="shared" si="25"/>
      </c>
    </row>
    <row r="146" spans="1:26" s="78" customFormat="1" ht="12">
      <c r="A146" s="269">
        <v>139</v>
      </c>
      <c r="B146" s="278"/>
      <c r="C146" s="278"/>
      <c r="D146" s="278"/>
      <c r="E146" s="278"/>
      <c r="F146" s="278"/>
      <c r="G146" s="278"/>
      <c r="H146" s="132"/>
      <c r="I146" s="77"/>
      <c r="J146" s="132"/>
      <c r="K146" s="278"/>
      <c r="L146" s="212"/>
      <c r="M146" s="278"/>
      <c r="N146" s="278"/>
      <c r="O146" s="279"/>
      <c r="P146" s="76"/>
      <c r="Q146" s="96"/>
      <c r="R146" s="76"/>
      <c r="S146" s="133">
        <f t="shared" si="20"/>
      </c>
      <c r="T146" s="134">
        <f t="shared" si="21"/>
      </c>
      <c r="U146" s="134">
        <f t="shared" si="23"/>
      </c>
      <c r="V146" s="134">
        <f t="shared" si="24"/>
      </c>
      <c r="W146" s="54">
        <f t="shared" si="22"/>
      </c>
      <c r="X146" s="305">
        <f>IF(OR($M146="",$N146=""),"",IF($M146="PF",VLOOKUP($N146,$R$179:$T$217,3,FALSE),IF($M146="PI",VLOOKUP($N146,$R$218:$T$229,3,FALSE),IF($M146="PRF",VLOOKUP($N146,$R$230:$T$230,3,FALSE),VLOOKUP($N146,#REF!,3,FALSE)))))</f>
      </c>
      <c r="Y146" s="305">
        <f>IF(OR($M146="",$N146=""),"",IF($M146="PF",VLOOKUP($N146,$R$179:$U$217,4,FALSE),IF($M146="PI",VLOOKUP($N146,$R$218:$U$229,4,FALSE),IF($M146="PRF",VLOOKUP($N146,$R$230:$U$230,4,FALSE),VLOOKUP($N146,#REF!,4,FALSE)))))</f>
      </c>
      <c r="Z146" s="225">
        <f t="shared" si="25"/>
      </c>
    </row>
    <row r="147" spans="1:26" s="78" customFormat="1" ht="12">
      <c r="A147" s="269">
        <v>140</v>
      </c>
      <c r="B147" s="278"/>
      <c r="C147" s="278"/>
      <c r="D147" s="278"/>
      <c r="E147" s="278"/>
      <c r="F147" s="278"/>
      <c r="G147" s="278"/>
      <c r="H147" s="132"/>
      <c r="I147" s="77"/>
      <c r="J147" s="132"/>
      <c r="K147" s="278"/>
      <c r="L147" s="212"/>
      <c r="M147" s="278"/>
      <c r="N147" s="278"/>
      <c r="O147" s="279"/>
      <c r="P147" s="76"/>
      <c r="Q147" s="96"/>
      <c r="R147" s="76"/>
      <c r="S147" s="133">
        <f t="shared" si="20"/>
      </c>
      <c r="T147" s="134">
        <f t="shared" si="21"/>
      </c>
      <c r="U147" s="134">
        <f t="shared" si="23"/>
      </c>
      <c r="V147" s="134">
        <f t="shared" si="24"/>
      </c>
      <c r="W147" s="54">
        <f t="shared" si="22"/>
      </c>
      <c r="X147" s="305">
        <f>IF(OR($M147="",$N147=""),"",IF($M147="PF",VLOOKUP($N147,$R$179:$T$217,3,FALSE),IF($M147="PI",VLOOKUP($N147,$R$218:$T$229,3,FALSE),IF($M147="PRF",VLOOKUP($N147,$R$230:$T$230,3,FALSE),VLOOKUP($N147,#REF!,3,FALSE)))))</f>
      </c>
      <c r="Y147" s="305">
        <f>IF(OR($M147="",$N147=""),"",IF($M147="PF",VLOOKUP($N147,$R$179:$U$217,4,FALSE),IF($M147="PI",VLOOKUP($N147,$R$218:$U$229,4,FALSE),IF($M147="PRF",VLOOKUP($N147,$R$230:$U$230,4,FALSE),VLOOKUP($N147,#REF!,4,FALSE)))))</f>
      </c>
      <c r="Z147" s="225">
        <f t="shared" si="25"/>
      </c>
    </row>
    <row r="148" spans="1:26" s="78" customFormat="1" ht="12">
      <c r="A148" s="269">
        <v>141</v>
      </c>
      <c r="B148" s="278"/>
      <c r="C148" s="278"/>
      <c r="D148" s="278"/>
      <c r="E148" s="278"/>
      <c r="F148" s="278"/>
      <c r="G148" s="278"/>
      <c r="H148" s="132"/>
      <c r="I148" s="77"/>
      <c r="J148" s="132"/>
      <c r="K148" s="278"/>
      <c r="L148" s="212"/>
      <c r="M148" s="278"/>
      <c r="N148" s="278"/>
      <c r="O148" s="279"/>
      <c r="P148" s="76"/>
      <c r="Q148" s="96"/>
      <c r="R148" s="76"/>
      <c r="S148" s="133">
        <f t="shared" si="20"/>
      </c>
      <c r="T148" s="134">
        <f t="shared" si="21"/>
      </c>
      <c r="U148" s="134">
        <f t="shared" si="23"/>
      </c>
      <c r="V148" s="134">
        <f t="shared" si="24"/>
      </c>
      <c r="W148" s="54">
        <f t="shared" si="22"/>
      </c>
      <c r="X148" s="305">
        <f>IF(OR($M148="",$N148=""),"",IF($M148="PF",VLOOKUP($N148,$R$179:$T$217,3,FALSE),IF($M148="PI",VLOOKUP($N148,$R$218:$T$229,3,FALSE),IF($M148="PRF",VLOOKUP($N148,$R$230:$T$230,3,FALSE),VLOOKUP($N148,#REF!,3,FALSE)))))</f>
      </c>
      <c r="Y148" s="305">
        <f>IF(OR($M148="",$N148=""),"",IF($M148="PF",VLOOKUP($N148,$R$179:$U$217,4,FALSE),IF($M148="PI",VLOOKUP($N148,$R$218:$U$229,4,FALSE),IF($M148="PRF",VLOOKUP($N148,$R$230:$U$230,4,FALSE),VLOOKUP($N148,#REF!,4,FALSE)))))</f>
      </c>
      <c r="Z148" s="225">
        <f t="shared" si="25"/>
      </c>
    </row>
    <row r="149" spans="1:26" s="78" customFormat="1" ht="12">
      <c r="A149" s="269">
        <v>142</v>
      </c>
      <c r="B149" s="278"/>
      <c r="C149" s="278"/>
      <c r="D149" s="278"/>
      <c r="E149" s="278"/>
      <c r="F149" s="278"/>
      <c r="G149" s="278"/>
      <c r="H149" s="132"/>
      <c r="I149" s="77"/>
      <c r="J149" s="132"/>
      <c r="K149" s="278"/>
      <c r="L149" s="212"/>
      <c r="M149" s="278"/>
      <c r="N149" s="278"/>
      <c r="O149" s="279"/>
      <c r="P149" s="76"/>
      <c r="Q149" s="96"/>
      <c r="R149" s="76"/>
      <c r="S149" s="133">
        <f t="shared" si="20"/>
      </c>
      <c r="T149" s="134">
        <f t="shared" si="21"/>
      </c>
      <c r="U149" s="134">
        <f t="shared" si="23"/>
      </c>
      <c r="V149" s="134">
        <f t="shared" si="24"/>
      </c>
      <c r="W149" s="54">
        <f t="shared" si="22"/>
      </c>
      <c r="X149" s="305">
        <f>IF(OR($M149="",$N149=""),"",IF($M149="PF",VLOOKUP($N149,$R$179:$T$217,3,FALSE),IF($M149="PI",VLOOKUP($N149,$R$218:$T$229,3,FALSE),IF($M149="PRF",VLOOKUP($N149,$R$230:$T$230,3,FALSE),VLOOKUP($N149,#REF!,3,FALSE)))))</f>
      </c>
      <c r="Y149" s="305">
        <f>IF(OR($M149="",$N149=""),"",IF($M149="PF",VLOOKUP($N149,$R$179:$U$217,4,FALSE),IF($M149="PI",VLOOKUP($N149,$R$218:$U$229,4,FALSE),IF($M149="PRF",VLOOKUP($N149,$R$230:$U$230,4,FALSE),VLOOKUP($N149,#REF!,4,FALSE)))))</f>
      </c>
      <c r="Z149" s="225">
        <f t="shared" si="25"/>
      </c>
    </row>
    <row r="150" spans="1:26" s="78" customFormat="1" ht="12">
      <c r="A150" s="269">
        <v>143</v>
      </c>
      <c r="B150" s="278"/>
      <c r="C150" s="278"/>
      <c r="D150" s="278"/>
      <c r="E150" s="278"/>
      <c r="F150" s="278"/>
      <c r="G150" s="278"/>
      <c r="H150" s="132"/>
      <c r="I150" s="77"/>
      <c r="J150" s="132"/>
      <c r="K150" s="278"/>
      <c r="L150" s="212"/>
      <c r="M150" s="278"/>
      <c r="N150" s="278"/>
      <c r="O150" s="279"/>
      <c r="P150" s="76"/>
      <c r="Q150" s="96"/>
      <c r="R150" s="76"/>
      <c r="S150" s="133">
        <f t="shared" si="20"/>
      </c>
      <c r="T150" s="134">
        <f t="shared" si="21"/>
      </c>
      <c r="U150" s="134">
        <f t="shared" si="23"/>
      </c>
      <c r="V150" s="134">
        <f t="shared" si="24"/>
      </c>
      <c r="W150" s="54">
        <f t="shared" si="22"/>
      </c>
      <c r="X150" s="305">
        <f>IF(OR($M150="",$N150=""),"",IF($M150="PF",VLOOKUP($N150,$R$179:$T$217,3,FALSE),IF($M150="PI",VLOOKUP($N150,$R$218:$T$229,3,FALSE),IF($M150="PRF",VLOOKUP($N150,$R$230:$T$230,3,FALSE),VLOOKUP($N150,#REF!,3,FALSE)))))</f>
      </c>
      <c r="Y150" s="305">
        <f>IF(OR($M150="",$N150=""),"",IF($M150="PF",VLOOKUP($N150,$R$179:$U$217,4,FALSE),IF($M150="PI",VLOOKUP($N150,$R$218:$U$229,4,FALSE),IF($M150="PRF",VLOOKUP($N150,$R$230:$U$230,4,FALSE),VLOOKUP($N150,#REF!,4,FALSE)))))</f>
      </c>
      <c r="Z150" s="225">
        <f t="shared" si="25"/>
      </c>
    </row>
    <row r="151" spans="1:26" s="78" customFormat="1" ht="12">
      <c r="A151" s="269">
        <v>144</v>
      </c>
      <c r="B151" s="278"/>
      <c r="C151" s="278"/>
      <c r="D151" s="278"/>
      <c r="E151" s="278"/>
      <c r="F151" s="278"/>
      <c r="G151" s="278"/>
      <c r="H151" s="132"/>
      <c r="I151" s="77"/>
      <c r="J151" s="132"/>
      <c r="K151" s="278"/>
      <c r="L151" s="212"/>
      <c r="M151" s="278"/>
      <c r="N151" s="278"/>
      <c r="O151" s="279"/>
      <c r="P151" s="76"/>
      <c r="Q151" s="96"/>
      <c r="R151" s="76"/>
      <c r="S151" s="133">
        <f t="shared" si="20"/>
      </c>
      <c r="T151" s="134">
        <f t="shared" si="21"/>
      </c>
      <c r="U151" s="134">
        <f t="shared" si="23"/>
      </c>
      <c r="V151" s="134">
        <f t="shared" si="24"/>
      </c>
      <c r="W151" s="54">
        <f t="shared" si="22"/>
      </c>
      <c r="X151" s="305">
        <f>IF(OR($M151="",$N151=""),"",IF($M151="PF",VLOOKUP($N151,$R$179:$T$217,3,FALSE),IF($M151="PI",VLOOKUP($N151,$R$218:$T$229,3,FALSE),IF($M151="PRF",VLOOKUP($N151,$R$230:$T$230,3,FALSE),VLOOKUP($N151,#REF!,3,FALSE)))))</f>
      </c>
      <c r="Y151" s="305">
        <f>IF(OR($M151="",$N151=""),"",IF($M151="PF",VLOOKUP($N151,$R$179:$U$217,4,FALSE),IF($M151="PI",VLOOKUP($N151,$R$218:$U$229,4,FALSE),IF($M151="PRF",VLOOKUP($N151,$R$230:$U$230,4,FALSE),VLOOKUP($N151,#REF!,4,FALSE)))))</f>
      </c>
      <c r="Z151" s="225">
        <f t="shared" si="25"/>
      </c>
    </row>
    <row r="152" spans="1:26" s="78" customFormat="1" ht="12">
      <c r="A152" s="269">
        <v>145</v>
      </c>
      <c r="B152" s="278"/>
      <c r="C152" s="278"/>
      <c r="D152" s="278"/>
      <c r="E152" s="278"/>
      <c r="F152" s="278"/>
      <c r="G152" s="278"/>
      <c r="H152" s="132"/>
      <c r="I152" s="77"/>
      <c r="J152" s="132"/>
      <c r="K152" s="278"/>
      <c r="L152" s="212"/>
      <c r="M152" s="278"/>
      <c r="N152" s="278"/>
      <c r="O152" s="279"/>
      <c r="P152" s="76"/>
      <c r="Q152" s="96"/>
      <c r="R152" s="76"/>
      <c r="S152" s="133">
        <f t="shared" si="20"/>
      </c>
      <c r="T152" s="134">
        <f t="shared" si="21"/>
      </c>
      <c r="U152" s="134">
        <f t="shared" si="23"/>
      </c>
      <c r="V152" s="134">
        <f t="shared" si="24"/>
      </c>
      <c r="W152" s="54">
        <f t="shared" si="22"/>
      </c>
      <c r="X152" s="305">
        <f>IF(OR($M152="",$N152=""),"",IF($M152="PF",VLOOKUP($N152,$R$179:$T$217,3,FALSE),IF($M152="PI",VLOOKUP($N152,$R$218:$T$229,3,FALSE),IF($M152="PRF",VLOOKUP($N152,$R$230:$T$230,3,FALSE),VLOOKUP($N152,#REF!,3,FALSE)))))</f>
      </c>
      <c r="Y152" s="305">
        <f>IF(OR($M152="",$N152=""),"",IF($M152="PF",VLOOKUP($N152,$R$179:$U$217,4,FALSE),IF($M152="PI",VLOOKUP($N152,$R$218:$U$229,4,FALSE),IF($M152="PRF",VLOOKUP($N152,$R$230:$U$230,4,FALSE),VLOOKUP($N152,#REF!,4,FALSE)))))</f>
      </c>
      <c r="Z152" s="225">
        <f t="shared" si="25"/>
      </c>
    </row>
    <row r="153" spans="1:26" s="78" customFormat="1" ht="12">
      <c r="A153" s="269">
        <v>146</v>
      </c>
      <c r="B153" s="278"/>
      <c r="C153" s="278"/>
      <c r="D153" s="278"/>
      <c r="E153" s="278"/>
      <c r="F153" s="278"/>
      <c r="G153" s="278"/>
      <c r="H153" s="132"/>
      <c r="I153" s="77"/>
      <c r="J153" s="132"/>
      <c r="K153" s="278"/>
      <c r="L153" s="212"/>
      <c r="M153" s="278"/>
      <c r="N153" s="278"/>
      <c r="O153" s="279"/>
      <c r="P153" s="76"/>
      <c r="Q153" s="96"/>
      <c r="R153" s="76"/>
      <c r="S153" s="133">
        <f t="shared" si="20"/>
      </c>
      <c r="T153" s="134">
        <f t="shared" si="21"/>
      </c>
      <c r="U153" s="134">
        <f t="shared" si="23"/>
      </c>
      <c r="V153" s="134">
        <f t="shared" si="24"/>
      </c>
      <c r="W153" s="54">
        <f t="shared" si="22"/>
      </c>
      <c r="X153" s="305">
        <f>IF(OR($M153="",$N153=""),"",IF($M153="PF",VLOOKUP($N153,$R$179:$T$217,3,FALSE),IF($M153="PI",VLOOKUP($N153,$R$218:$T$229,3,FALSE),IF($M153="PRF",VLOOKUP($N153,$R$230:$T$230,3,FALSE),VLOOKUP($N153,#REF!,3,FALSE)))))</f>
      </c>
      <c r="Y153" s="305">
        <f>IF(OR($M153="",$N153=""),"",IF($M153="PF",VLOOKUP($N153,$R$179:$U$217,4,FALSE),IF($M153="PI",VLOOKUP($N153,$R$218:$U$229,4,FALSE),IF($M153="PRF",VLOOKUP($N153,$R$230:$U$230,4,FALSE),VLOOKUP($N153,#REF!,4,FALSE)))))</f>
      </c>
      <c r="Z153" s="225">
        <f t="shared" si="25"/>
      </c>
    </row>
    <row r="154" spans="1:26" s="78" customFormat="1" ht="12">
      <c r="A154" s="269">
        <v>147</v>
      </c>
      <c r="B154" s="278"/>
      <c r="C154" s="278"/>
      <c r="D154" s="278"/>
      <c r="E154" s="278"/>
      <c r="F154" s="278"/>
      <c r="G154" s="278"/>
      <c r="H154" s="132"/>
      <c r="I154" s="77"/>
      <c r="J154" s="132"/>
      <c r="K154" s="278"/>
      <c r="L154" s="212"/>
      <c r="M154" s="278"/>
      <c r="N154" s="278"/>
      <c r="O154" s="279"/>
      <c r="P154" s="76"/>
      <c r="Q154" s="96"/>
      <c r="R154" s="76"/>
      <c r="S154" s="133">
        <f t="shared" si="20"/>
      </c>
      <c r="T154" s="134">
        <f t="shared" si="21"/>
      </c>
      <c r="U154" s="134">
        <f t="shared" si="23"/>
      </c>
      <c r="V154" s="134">
        <f t="shared" si="24"/>
      </c>
      <c r="W154" s="54">
        <f t="shared" si="22"/>
      </c>
      <c r="X154" s="305">
        <f>IF(OR($M154="",$N154=""),"",IF($M154="PF",VLOOKUP($N154,$R$179:$T$217,3,FALSE),IF($M154="PI",VLOOKUP($N154,$R$218:$T$229,3,FALSE),IF($M154="PRF",VLOOKUP($N154,$R$230:$T$230,3,FALSE),VLOOKUP($N154,#REF!,3,FALSE)))))</f>
      </c>
      <c r="Y154" s="305">
        <f>IF(OR($M154="",$N154=""),"",IF($M154="PF",VLOOKUP($N154,$R$179:$U$217,4,FALSE),IF($M154="PI",VLOOKUP($N154,$R$218:$U$229,4,FALSE),IF($M154="PRF",VLOOKUP($N154,$R$230:$U$230,4,FALSE),VLOOKUP($N154,#REF!,4,FALSE)))))</f>
      </c>
      <c r="Z154" s="225">
        <f t="shared" si="25"/>
      </c>
    </row>
    <row r="155" spans="1:26" s="78" customFormat="1" ht="12">
      <c r="A155" s="269">
        <v>148</v>
      </c>
      <c r="B155" s="278"/>
      <c r="C155" s="278"/>
      <c r="D155" s="278"/>
      <c r="E155" s="278"/>
      <c r="F155" s="278"/>
      <c r="G155" s="278"/>
      <c r="H155" s="132"/>
      <c r="I155" s="77"/>
      <c r="J155" s="132"/>
      <c r="K155" s="278"/>
      <c r="L155" s="212"/>
      <c r="M155" s="278"/>
      <c r="N155" s="278"/>
      <c r="O155" s="279"/>
      <c r="P155" s="76"/>
      <c r="Q155" s="96"/>
      <c r="R155" s="76"/>
      <c r="S155" s="133">
        <f t="shared" si="20"/>
      </c>
      <c r="T155" s="134">
        <f t="shared" si="21"/>
      </c>
      <c r="U155" s="134">
        <f t="shared" si="23"/>
      </c>
      <c r="V155" s="134">
        <f t="shared" si="24"/>
      </c>
      <c r="W155" s="54">
        <f t="shared" si="22"/>
      </c>
      <c r="X155" s="305">
        <f>IF(OR($M155="",$N155=""),"",IF($M155="PF",VLOOKUP($N155,$R$179:$T$217,3,FALSE),IF($M155="PI",VLOOKUP($N155,$R$218:$T$229,3,FALSE),IF($M155="PRF",VLOOKUP($N155,$R$230:$T$230,3,FALSE),VLOOKUP($N155,#REF!,3,FALSE)))))</f>
      </c>
      <c r="Y155" s="305">
        <f>IF(OR($M155="",$N155=""),"",IF($M155="PF",VLOOKUP($N155,$R$179:$U$217,4,FALSE),IF($M155="PI",VLOOKUP($N155,$R$218:$U$229,4,FALSE),IF($M155="PRF",VLOOKUP($N155,$R$230:$U$230,4,FALSE),VLOOKUP($N155,#REF!,4,FALSE)))))</f>
      </c>
      <c r="Z155" s="225">
        <f t="shared" si="25"/>
      </c>
    </row>
    <row r="156" spans="1:26" s="78" customFormat="1" ht="12">
      <c r="A156" s="269">
        <v>149</v>
      </c>
      <c r="B156" s="278"/>
      <c r="C156" s="278"/>
      <c r="D156" s="278"/>
      <c r="E156" s="278"/>
      <c r="F156" s="278"/>
      <c r="G156" s="278"/>
      <c r="H156" s="132"/>
      <c r="I156" s="77"/>
      <c r="J156" s="132"/>
      <c r="K156" s="278"/>
      <c r="L156" s="212"/>
      <c r="M156" s="278"/>
      <c r="N156" s="278"/>
      <c r="O156" s="279"/>
      <c r="P156" s="76"/>
      <c r="Q156" s="96"/>
      <c r="R156" s="76"/>
      <c r="S156" s="133">
        <f t="shared" si="20"/>
      </c>
      <c r="T156" s="134">
        <f t="shared" si="21"/>
      </c>
      <c r="U156" s="134">
        <f t="shared" si="23"/>
      </c>
      <c r="V156" s="134">
        <f t="shared" si="24"/>
      </c>
      <c r="W156" s="54">
        <f t="shared" si="22"/>
      </c>
      <c r="X156" s="305">
        <f>IF(OR($M156="",$N156=""),"",IF($M156="PF",VLOOKUP($N156,$R$179:$T$217,3,FALSE),IF($M156="PI",VLOOKUP($N156,$R$218:$T$229,3,FALSE),IF($M156="PRF",VLOOKUP($N156,$R$230:$T$230,3,FALSE),VLOOKUP($N156,#REF!,3,FALSE)))))</f>
      </c>
      <c r="Y156" s="305">
        <f>IF(OR($M156="",$N156=""),"",IF($M156="PF",VLOOKUP($N156,$R$179:$U$217,4,FALSE),IF($M156="PI",VLOOKUP($N156,$R$218:$U$229,4,FALSE),IF($M156="PRF",VLOOKUP($N156,$R$230:$U$230,4,FALSE),VLOOKUP($N156,#REF!,4,FALSE)))))</f>
      </c>
      <c r="Z156" s="225">
        <f t="shared" si="25"/>
      </c>
    </row>
    <row r="157" spans="1:26" s="78" customFormat="1" ht="12">
      <c r="A157" s="269">
        <v>150</v>
      </c>
      <c r="B157" s="278"/>
      <c r="C157" s="278"/>
      <c r="D157" s="278"/>
      <c r="E157" s="278"/>
      <c r="F157" s="278"/>
      <c r="G157" s="278"/>
      <c r="H157" s="132"/>
      <c r="I157" s="77"/>
      <c r="J157" s="132"/>
      <c r="K157" s="278"/>
      <c r="L157" s="212"/>
      <c r="M157" s="278"/>
      <c r="N157" s="278"/>
      <c r="O157" s="279"/>
      <c r="P157" s="76"/>
      <c r="Q157" s="96"/>
      <c r="R157" s="76"/>
      <c r="S157" s="133">
        <f t="shared" si="20"/>
      </c>
      <c r="T157" s="134">
        <f t="shared" si="21"/>
      </c>
      <c r="U157" s="134">
        <f t="shared" si="23"/>
      </c>
      <c r="V157" s="134">
        <f t="shared" si="24"/>
      </c>
      <c r="W157" s="54">
        <f t="shared" si="22"/>
      </c>
      <c r="X157" s="305">
        <f>IF(OR($M157="",$N157=""),"",IF($M157="PF",VLOOKUP($N157,$R$179:$T$217,3,FALSE),IF($M157="PI",VLOOKUP($N157,$R$218:$T$229,3,FALSE),IF($M157="PRF",VLOOKUP($N157,$R$230:$T$230,3,FALSE),VLOOKUP($N157,#REF!,3,FALSE)))))</f>
      </c>
      <c r="Y157" s="305">
        <f>IF(OR($M157="",$N157=""),"",IF($M157="PF",VLOOKUP($N157,$R$179:$U$217,4,FALSE),IF($M157="PI",VLOOKUP($N157,$R$218:$U$229,4,FALSE),IF($M157="PRF",VLOOKUP($N157,$R$230:$U$230,4,FALSE),VLOOKUP($N157,#REF!,4,FALSE)))))</f>
      </c>
      <c r="Z157" s="225">
        <f t="shared" si="25"/>
      </c>
    </row>
    <row r="158" spans="1:26" s="78" customFormat="1" ht="12">
      <c r="A158" s="269">
        <v>151</v>
      </c>
      <c r="B158" s="278"/>
      <c r="C158" s="278"/>
      <c r="D158" s="278"/>
      <c r="E158" s="278"/>
      <c r="F158" s="278"/>
      <c r="G158" s="278"/>
      <c r="H158" s="132"/>
      <c r="I158" s="77"/>
      <c r="J158" s="132"/>
      <c r="K158" s="278"/>
      <c r="L158" s="212"/>
      <c r="M158" s="278"/>
      <c r="N158" s="278"/>
      <c r="O158" s="279"/>
      <c r="P158" s="76"/>
      <c r="Q158" s="96"/>
      <c r="R158" s="76"/>
      <c r="S158" s="133">
        <f t="shared" si="20"/>
      </c>
      <c r="T158" s="134">
        <f t="shared" si="21"/>
      </c>
      <c r="U158" s="134">
        <f t="shared" si="23"/>
      </c>
      <c r="V158" s="134">
        <f t="shared" si="24"/>
      </c>
      <c r="W158" s="54">
        <f t="shared" si="22"/>
      </c>
      <c r="X158" s="305">
        <f>IF(OR($M158="",$N158=""),"",IF($M158="PF",VLOOKUP($N158,$R$179:$T$217,3,FALSE),IF($M158="PI",VLOOKUP($N158,$R$218:$T$229,3,FALSE),IF($M158="PRF",VLOOKUP($N158,$R$230:$T$230,3,FALSE),VLOOKUP($N158,#REF!,3,FALSE)))))</f>
      </c>
      <c r="Y158" s="305">
        <f>IF(OR($M158="",$N158=""),"",IF($M158="PF",VLOOKUP($N158,$R$179:$U$217,4,FALSE),IF($M158="PI",VLOOKUP($N158,$R$218:$U$229,4,FALSE),IF($M158="PRF",VLOOKUP($N158,$R$230:$U$230,4,FALSE),VLOOKUP($N158,#REF!,4,FALSE)))))</f>
      </c>
      <c r="Z158" s="225">
        <f t="shared" si="25"/>
      </c>
    </row>
    <row r="159" spans="1:26" s="78" customFormat="1" ht="12">
      <c r="A159" s="269">
        <v>152</v>
      </c>
      <c r="B159" s="278"/>
      <c r="C159" s="278"/>
      <c r="D159" s="278"/>
      <c r="E159" s="278"/>
      <c r="F159" s="278"/>
      <c r="G159" s="278"/>
      <c r="H159" s="132"/>
      <c r="I159" s="77"/>
      <c r="J159" s="132"/>
      <c r="K159" s="278"/>
      <c r="L159" s="212"/>
      <c r="M159" s="278"/>
      <c r="N159" s="278"/>
      <c r="O159" s="279"/>
      <c r="P159" s="76"/>
      <c r="Q159" s="96"/>
      <c r="R159" s="76"/>
      <c r="S159" s="133">
        <f t="shared" si="20"/>
      </c>
      <c r="T159" s="134">
        <f t="shared" si="21"/>
      </c>
      <c r="U159" s="134">
        <f t="shared" si="23"/>
      </c>
      <c r="V159" s="134">
        <f t="shared" si="24"/>
      </c>
      <c r="W159" s="54">
        <f t="shared" si="22"/>
      </c>
      <c r="X159" s="305">
        <f>IF(OR($M159="",$N159=""),"",IF($M159="PF",VLOOKUP($N159,$R$179:$T$217,3,FALSE),IF($M159="PI",VLOOKUP($N159,$R$218:$T$229,3,FALSE),IF($M159="PRF",VLOOKUP($N159,$R$230:$T$230,3,FALSE),VLOOKUP($N159,#REF!,3,FALSE)))))</f>
      </c>
      <c r="Y159" s="305">
        <f>IF(OR($M159="",$N159=""),"",IF($M159="PF",VLOOKUP($N159,$R$179:$U$217,4,FALSE),IF($M159="PI",VLOOKUP($N159,$R$218:$U$229,4,FALSE),IF($M159="PRF",VLOOKUP($N159,$R$230:$U$230,4,FALSE),VLOOKUP($N159,#REF!,4,FALSE)))))</f>
      </c>
      <c r="Z159" s="225">
        <f t="shared" si="25"/>
      </c>
    </row>
    <row r="160" spans="1:26" s="78" customFormat="1" ht="12">
      <c r="A160" s="269">
        <v>153</v>
      </c>
      <c r="B160" s="278"/>
      <c r="C160" s="278"/>
      <c r="D160" s="278"/>
      <c r="E160" s="278"/>
      <c r="F160" s="278"/>
      <c r="G160" s="278"/>
      <c r="H160" s="132"/>
      <c r="I160" s="77"/>
      <c r="J160" s="132"/>
      <c r="K160" s="278"/>
      <c r="L160" s="212"/>
      <c r="M160" s="278"/>
      <c r="N160" s="278"/>
      <c r="O160" s="279"/>
      <c r="P160" s="76"/>
      <c r="Q160" s="96"/>
      <c r="R160" s="76"/>
      <c r="S160" s="133">
        <f t="shared" si="20"/>
      </c>
      <c r="T160" s="134">
        <f t="shared" si="21"/>
      </c>
      <c r="U160" s="134">
        <f t="shared" si="23"/>
      </c>
      <c r="V160" s="134">
        <f t="shared" si="24"/>
      </c>
      <c r="W160" s="54">
        <f t="shared" si="22"/>
      </c>
      <c r="X160" s="305">
        <f>IF(OR($M160="",$N160=""),"",IF($M160="PF",VLOOKUP($N160,$R$179:$T$217,3,FALSE),IF($M160="PI",VLOOKUP($N160,$R$218:$T$229,3,FALSE),IF($M160="PRF",VLOOKUP($N160,$R$230:$T$230,3,FALSE),VLOOKUP($N160,#REF!,3,FALSE)))))</f>
      </c>
      <c r="Y160" s="305">
        <f>IF(OR($M160="",$N160=""),"",IF($M160="PF",VLOOKUP($N160,$R$179:$U$217,4,FALSE),IF($M160="PI",VLOOKUP($N160,$R$218:$U$229,4,FALSE),IF($M160="PRF",VLOOKUP($N160,$R$230:$U$230,4,FALSE),VLOOKUP($N160,#REF!,4,FALSE)))))</f>
      </c>
      <c r="Z160" s="225">
        <f t="shared" si="25"/>
      </c>
    </row>
    <row r="161" spans="1:26" s="78" customFormat="1" ht="12">
      <c r="A161" s="269">
        <v>154</v>
      </c>
      <c r="B161" s="278"/>
      <c r="C161" s="278"/>
      <c r="D161" s="278"/>
      <c r="E161" s="278"/>
      <c r="F161" s="278"/>
      <c r="G161" s="278"/>
      <c r="H161" s="132"/>
      <c r="I161" s="77"/>
      <c r="J161" s="132"/>
      <c r="K161" s="278"/>
      <c r="L161" s="212"/>
      <c r="M161" s="278"/>
      <c r="N161" s="278"/>
      <c r="O161" s="279"/>
      <c r="P161" s="76"/>
      <c r="Q161" s="96"/>
      <c r="R161" s="76"/>
      <c r="S161" s="133">
        <f t="shared" si="20"/>
      </c>
      <c r="T161" s="134">
        <f t="shared" si="21"/>
      </c>
      <c r="U161" s="134">
        <f t="shared" si="23"/>
      </c>
      <c r="V161" s="134">
        <f t="shared" si="24"/>
      </c>
      <c r="W161" s="54">
        <f t="shared" si="22"/>
      </c>
      <c r="X161" s="305">
        <f>IF(OR($M161="",$N161=""),"",IF($M161="PF",VLOOKUP($N161,$R$179:$T$217,3,FALSE),IF($M161="PI",VLOOKUP($N161,$R$218:$T$229,3,FALSE),IF($M161="PRF",VLOOKUP($N161,$R$230:$T$230,3,FALSE),VLOOKUP($N161,#REF!,3,FALSE)))))</f>
      </c>
      <c r="Y161" s="305">
        <f>IF(OR($M161="",$N161=""),"",IF($M161="PF",VLOOKUP($N161,$R$179:$U$217,4,FALSE),IF($M161="PI",VLOOKUP($N161,$R$218:$U$229,4,FALSE),IF($M161="PRF",VLOOKUP($N161,$R$230:$U$230,4,FALSE),VLOOKUP($N161,#REF!,4,FALSE)))))</f>
      </c>
      <c r="Z161" s="225">
        <f t="shared" si="25"/>
      </c>
    </row>
    <row r="162" spans="1:26" s="78" customFormat="1" ht="12">
      <c r="A162" s="269">
        <v>155</v>
      </c>
      <c r="B162" s="278"/>
      <c r="C162" s="278"/>
      <c r="D162" s="278"/>
      <c r="E162" s="278"/>
      <c r="F162" s="278"/>
      <c r="G162" s="278"/>
      <c r="H162" s="132"/>
      <c r="I162" s="77"/>
      <c r="J162" s="132"/>
      <c r="K162" s="278"/>
      <c r="L162" s="212"/>
      <c r="M162" s="278"/>
      <c r="N162" s="278"/>
      <c r="O162" s="279"/>
      <c r="P162" s="76"/>
      <c r="Q162" s="96"/>
      <c r="R162" s="76"/>
      <c r="S162" s="133">
        <f t="shared" si="20"/>
      </c>
      <c r="T162" s="134">
        <f t="shared" si="21"/>
      </c>
      <c r="U162" s="134">
        <f t="shared" si="23"/>
      </c>
      <c r="V162" s="134">
        <f t="shared" si="24"/>
      </c>
      <c r="W162" s="54">
        <f t="shared" si="22"/>
      </c>
      <c r="X162" s="305">
        <f>IF(OR($M162="",$N162=""),"",IF($M162="PF",VLOOKUP($N162,$R$179:$T$217,3,FALSE),IF($M162="PI",VLOOKUP($N162,$R$218:$T$229,3,FALSE),IF($M162="PRF",VLOOKUP($N162,$R$230:$T$230,3,FALSE),VLOOKUP($N162,#REF!,3,FALSE)))))</f>
      </c>
      <c r="Y162" s="305">
        <f>IF(OR($M162="",$N162=""),"",IF($M162="PF",VLOOKUP($N162,$R$179:$U$217,4,FALSE),IF($M162="PI",VLOOKUP($N162,$R$218:$U$229,4,FALSE),IF($M162="PRF",VLOOKUP($N162,$R$230:$U$230,4,FALSE),VLOOKUP($N162,#REF!,4,FALSE)))))</f>
      </c>
      <c r="Z162" s="225">
        <f t="shared" si="25"/>
      </c>
    </row>
    <row r="163" spans="1:26" s="78" customFormat="1" ht="12">
      <c r="A163" s="269">
        <v>156</v>
      </c>
      <c r="B163" s="278"/>
      <c r="C163" s="278"/>
      <c r="D163" s="278"/>
      <c r="E163" s="278"/>
      <c r="F163" s="278"/>
      <c r="G163" s="278"/>
      <c r="H163" s="132"/>
      <c r="I163" s="77"/>
      <c r="J163" s="132"/>
      <c r="K163" s="278"/>
      <c r="L163" s="212"/>
      <c r="M163" s="278"/>
      <c r="N163" s="278"/>
      <c r="O163" s="279"/>
      <c r="P163" s="76"/>
      <c r="Q163" s="96"/>
      <c r="R163" s="76"/>
      <c r="S163" s="133">
        <f t="shared" si="20"/>
      </c>
      <c r="T163" s="134">
        <f t="shared" si="21"/>
      </c>
      <c r="U163" s="134">
        <f t="shared" si="23"/>
      </c>
      <c r="V163" s="134">
        <f t="shared" si="24"/>
      </c>
      <c r="W163" s="54">
        <f t="shared" si="22"/>
      </c>
      <c r="X163" s="305">
        <f>IF(OR($M163="",$N163=""),"",IF($M163="PF",VLOOKUP($N163,$R$179:$T$217,3,FALSE),IF($M163="PI",VLOOKUP($N163,$R$218:$T$229,3,FALSE),IF($M163="PRF",VLOOKUP($N163,$R$230:$T$230,3,FALSE),VLOOKUP($N163,#REF!,3,FALSE)))))</f>
      </c>
      <c r="Y163" s="305">
        <f>IF(OR($M163="",$N163=""),"",IF($M163="PF",VLOOKUP($N163,$R$179:$U$217,4,FALSE),IF($M163="PI",VLOOKUP($N163,$R$218:$U$229,4,FALSE),IF($M163="PRF",VLOOKUP($N163,$R$230:$U$230,4,FALSE),VLOOKUP($N163,#REF!,4,FALSE)))))</f>
      </c>
      <c r="Z163" s="225">
        <f t="shared" si="25"/>
      </c>
    </row>
    <row r="164" spans="1:26" s="78" customFormat="1" ht="12">
      <c r="A164" s="269">
        <v>157</v>
      </c>
      <c r="B164" s="278"/>
      <c r="C164" s="278"/>
      <c r="D164" s="278"/>
      <c r="E164" s="278"/>
      <c r="F164" s="278"/>
      <c r="G164" s="278"/>
      <c r="H164" s="132"/>
      <c r="I164" s="77"/>
      <c r="J164" s="132"/>
      <c r="K164" s="278"/>
      <c r="L164" s="212"/>
      <c r="M164" s="278"/>
      <c r="N164" s="278"/>
      <c r="O164" s="279"/>
      <c r="P164" s="76"/>
      <c r="Q164" s="96"/>
      <c r="R164" s="76"/>
      <c r="S164" s="133">
        <f t="shared" si="20"/>
      </c>
      <c r="T164" s="134">
        <f t="shared" si="21"/>
      </c>
      <c r="U164" s="134">
        <f t="shared" si="23"/>
      </c>
      <c r="V164" s="134">
        <f t="shared" si="24"/>
      </c>
      <c r="W164" s="54">
        <f t="shared" si="22"/>
      </c>
      <c r="X164" s="305">
        <f>IF(OR($M164="",$N164=""),"",IF($M164="PF",VLOOKUP($N164,$R$179:$T$217,3,FALSE),IF($M164="PI",VLOOKUP($N164,$R$218:$T$229,3,FALSE),IF($M164="PRF",VLOOKUP($N164,$R$230:$T$230,3,FALSE),VLOOKUP($N164,#REF!,3,FALSE)))))</f>
      </c>
      <c r="Y164" s="305">
        <f>IF(OR($M164="",$N164=""),"",IF($M164="PF",VLOOKUP($N164,$R$179:$U$217,4,FALSE),IF($M164="PI",VLOOKUP($N164,$R$218:$U$229,4,FALSE),IF($M164="PRF",VLOOKUP($N164,$R$230:$U$230,4,FALSE),VLOOKUP($N164,#REF!,4,FALSE)))))</f>
      </c>
      <c r="Z164" s="225">
        <f t="shared" si="25"/>
      </c>
    </row>
    <row r="165" spans="1:26" s="78" customFormat="1" ht="12">
      <c r="A165" s="269">
        <v>158</v>
      </c>
      <c r="B165" s="278"/>
      <c r="C165" s="278"/>
      <c r="D165" s="278"/>
      <c r="E165" s="278"/>
      <c r="F165" s="278"/>
      <c r="G165" s="278"/>
      <c r="H165" s="132"/>
      <c r="I165" s="77"/>
      <c r="J165" s="132"/>
      <c r="K165" s="278"/>
      <c r="L165" s="212"/>
      <c r="M165" s="278"/>
      <c r="N165" s="278"/>
      <c r="O165" s="279"/>
      <c r="P165" s="76"/>
      <c r="Q165" s="96"/>
      <c r="R165" s="76"/>
      <c r="S165" s="133">
        <f t="shared" si="20"/>
      </c>
      <c r="T165" s="134">
        <f t="shared" si="21"/>
      </c>
      <c r="U165" s="134">
        <f t="shared" si="23"/>
      </c>
      <c r="V165" s="134">
        <f t="shared" si="24"/>
      </c>
      <c r="W165" s="54">
        <f t="shared" si="22"/>
      </c>
      <c r="X165" s="305">
        <f>IF(OR($M165="",$N165=""),"",IF($M165="PF",VLOOKUP($N165,$R$179:$T$217,3,FALSE),IF($M165="PI",VLOOKUP($N165,$R$218:$T$229,3,FALSE),IF($M165="PRF",VLOOKUP($N165,$R$230:$T$230,3,FALSE),VLOOKUP($N165,#REF!,3,FALSE)))))</f>
      </c>
      <c r="Y165" s="305">
        <f>IF(OR($M165="",$N165=""),"",IF($M165="PF",VLOOKUP($N165,$R$179:$U$217,4,FALSE),IF($M165="PI",VLOOKUP($N165,$R$218:$U$229,4,FALSE),IF($M165="PRF",VLOOKUP($N165,$R$230:$U$230,4,FALSE),VLOOKUP($N165,#REF!,4,FALSE)))))</f>
      </c>
      <c r="Z165" s="225">
        <f t="shared" si="25"/>
      </c>
    </row>
    <row r="166" spans="1:26" s="78" customFormat="1" ht="12">
      <c r="A166" s="269">
        <v>159</v>
      </c>
      <c r="B166" s="278"/>
      <c r="C166" s="278"/>
      <c r="D166" s="278"/>
      <c r="E166" s="278"/>
      <c r="F166" s="278"/>
      <c r="G166" s="278"/>
      <c r="H166" s="132"/>
      <c r="I166" s="77"/>
      <c r="J166" s="132"/>
      <c r="K166" s="278"/>
      <c r="L166" s="212"/>
      <c r="M166" s="278"/>
      <c r="N166" s="278"/>
      <c r="O166" s="279"/>
      <c r="P166" s="76"/>
      <c r="Q166" s="96"/>
      <c r="R166" s="76"/>
      <c r="S166" s="133">
        <f t="shared" si="20"/>
      </c>
      <c r="T166" s="134">
        <f t="shared" si="21"/>
      </c>
      <c r="U166" s="134">
        <f t="shared" si="23"/>
      </c>
      <c r="V166" s="134">
        <f t="shared" si="24"/>
      </c>
      <c r="W166" s="54">
        <f t="shared" si="22"/>
      </c>
      <c r="X166" s="305">
        <f>IF(OR($M166="",$N166=""),"",IF($M166="PF",VLOOKUP($N166,$R$179:$T$217,3,FALSE),IF($M166="PI",VLOOKUP($N166,$R$218:$T$229,3,FALSE),IF($M166="PRF",VLOOKUP($N166,$R$230:$T$230,3,FALSE),VLOOKUP($N166,#REF!,3,FALSE)))))</f>
      </c>
      <c r="Y166" s="305">
        <f>IF(OR($M166="",$N166=""),"",IF($M166="PF",VLOOKUP($N166,$R$179:$U$217,4,FALSE),IF($M166="PI",VLOOKUP($N166,$R$218:$U$229,4,FALSE),IF($M166="PRF",VLOOKUP($N166,$R$230:$U$230,4,FALSE),VLOOKUP($N166,#REF!,4,FALSE)))))</f>
      </c>
      <c r="Z166" s="225">
        <f t="shared" si="25"/>
      </c>
    </row>
    <row r="167" spans="1:26" s="78" customFormat="1" ht="12">
      <c r="A167" s="269">
        <v>160</v>
      </c>
      <c r="B167" s="278"/>
      <c r="C167" s="278"/>
      <c r="D167" s="278"/>
      <c r="E167" s="278"/>
      <c r="F167" s="278"/>
      <c r="G167" s="278"/>
      <c r="H167" s="132"/>
      <c r="I167" s="77"/>
      <c r="J167" s="132"/>
      <c r="K167" s="278"/>
      <c r="L167" s="212"/>
      <c r="M167" s="278"/>
      <c r="N167" s="278"/>
      <c r="O167" s="279"/>
      <c r="P167" s="76"/>
      <c r="Q167" s="96"/>
      <c r="R167" s="76"/>
      <c r="S167" s="133">
        <f t="shared" si="20"/>
      </c>
      <c r="T167" s="134">
        <f t="shared" si="21"/>
      </c>
      <c r="U167" s="134">
        <f t="shared" si="23"/>
      </c>
      <c r="V167" s="134">
        <f t="shared" si="24"/>
      </c>
      <c r="W167" s="54">
        <f t="shared" si="22"/>
      </c>
      <c r="X167" s="305">
        <f>IF(OR($M167="",$N167=""),"",IF($M167="PF",VLOOKUP($N167,$R$179:$T$217,3,FALSE),IF($M167="PI",VLOOKUP($N167,$R$218:$T$229,3,FALSE),IF($M167="PRF",VLOOKUP($N167,$R$230:$T$230,3,FALSE),VLOOKUP($N167,#REF!,3,FALSE)))))</f>
      </c>
      <c r="Y167" s="305">
        <f>IF(OR($M167="",$N167=""),"",IF($M167="PF",VLOOKUP($N167,$R$179:$U$217,4,FALSE),IF($M167="PI",VLOOKUP($N167,$R$218:$U$229,4,FALSE),IF($M167="PRF",VLOOKUP($N167,$R$230:$U$230,4,FALSE),VLOOKUP($N167,#REF!,4,FALSE)))))</f>
      </c>
      <c r="Z167" s="225">
        <f t="shared" si="25"/>
      </c>
    </row>
    <row r="168" spans="1:26" s="78" customFormat="1" ht="12.75" thickBot="1">
      <c r="A168" s="131">
        <v>161</v>
      </c>
      <c r="B168" s="278"/>
      <c r="C168" s="278"/>
      <c r="D168" s="278"/>
      <c r="E168" s="278"/>
      <c r="F168" s="278"/>
      <c r="G168" s="278"/>
      <c r="H168" s="132"/>
      <c r="I168" s="77"/>
      <c r="J168" s="132"/>
      <c r="K168" s="278"/>
      <c r="L168" s="212"/>
      <c r="M168" s="278"/>
      <c r="N168" s="278"/>
      <c r="O168" s="279"/>
      <c r="P168" s="76"/>
      <c r="Q168" s="96"/>
      <c r="R168" s="76"/>
      <c r="S168" s="133">
        <f t="shared" si="20"/>
      </c>
      <c r="T168" s="134">
        <f t="shared" si="21"/>
      </c>
      <c r="U168" s="134">
        <f t="shared" si="23"/>
      </c>
      <c r="V168" s="134">
        <f t="shared" si="24"/>
      </c>
      <c r="W168" s="54">
        <f t="shared" si="22"/>
      </c>
      <c r="X168" s="305">
        <f>IF(OR($M168="",$N168=""),"",IF($M168="PF",VLOOKUP($N168,$R$179:$T$217,3,FALSE),IF($M168="PI",VLOOKUP($N168,$R$218:$T$229,3,FALSE),IF($M168="PRF",VLOOKUP($N168,$R$230:$T$230,3,FALSE),VLOOKUP($N168,#REF!,3,FALSE)))))</f>
      </c>
      <c r="Y168" s="305">
        <f>IF(OR($M168="",$N168=""),"",IF($M168="PF",VLOOKUP($N168,$R$179:$U$217,4,FALSE),IF($M168="PI",VLOOKUP($N168,$R$218:$U$229,4,FALSE),IF($M168="PRF",VLOOKUP($N168,$R$230:$U$230,4,FALSE),VLOOKUP($N168,#REF!,4,FALSE)))))</f>
      </c>
      <c r="Z168" s="225">
        <f t="shared" si="25"/>
      </c>
    </row>
    <row r="169" spans="1:26" s="1" customFormat="1" ht="13.5" customHeight="1" thickBot="1">
      <c r="A169" s="337"/>
      <c r="B169" s="338"/>
      <c r="C169" s="338"/>
      <c r="D169" s="339"/>
      <c r="E169" s="340"/>
      <c r="F169" s="341"/>
      <c r="G169" s="342"/>
      <c r="H169" s="338"/>
      <c r="I169" s="338"/>
      <c r="J169" s="343" t="s">
        <v>169</v>
      </c>
      <c r="K169" s="344">
        <f>COUNT(K8:K168)</f>
        <v>0</v>
      </c>
      <c r="L169" s="345"/>
      <c r="M169" s="344"/>
      <c r="N169" s="344"/>
      <c r="O169" s="345"/>
      <c r="P169" s="341"/>
      <c r="Q169" s="346"/>
      <c r="R169" s="347"/>
      <c r="S169" s="337"/>
      <c r="T169" s="348"/>
      <c r="U169" s="348"/>
      <c r="V169" s="338"/>
      <c r="W169" s="337"/>
      <c r="X169" s="349">
        <f>COUNT(#REF!)</f>
        <v>0</v>
      </c>
      <c r="Y169" s="350" t="s">
        <v>67</v>
      </c>
      <c r="Z169" s="351">
        <f>SUM(Z8:Z168)</f>
        <v>0</v>
      </c>
    </row>
    <row r="170" spans="1:26" s="62" customFormat="1" ht="211.5" customHeight="1">
      <c r="A170" s="79"/>
      <c r="B170" s="61"/>
      <c r="C170" s="61"/>
      <c r="D170" s="61"/>
      <c r="E170" s="2"/>
      <c r="F170" s="2"/>
      <c r="G170" s="63"/>
      <c r="H170" s="3"/>
      <c r="I170" s="60"/>
      <c r="J170" s="87"/>
      <c r="K170" s="208"/>
      <c r="L170" s="208"/>
      <c r="M170" s="109"/>
      <c r="N170" s="102"/>
      <c r="O170" s="109"/>
      <c r="P170" s="111"/>
      <c r="Q170" s="110"/>
      <c r="R170" s="110"/>
      <c r="S170" s="111"/>
      <c r="T170" s="79"/>
      <c r="U170" s="169"/>
      <c r="V170" s="170"/>
      <c r="W170" s="93"/>
      <c r="X170" s="80"/>
      <c r="Z170" s="93"/>
    </row>
    <row r="171" spans="5:26" ht="18">
      <c r="E171" s="4"/>
      <c r="O171" s="112"/>
      <c r="P171" s="114"/>
      <c r="R171" s="113"/>
      <c r="S171" s="114"/>
      <c r="T171" s="100"/>
      <c r="U171" s="171"/>
      <c r="V171" s="171"/>
      <c r="W171" s="101"/>
      <c r="X171" s="99"/>
      <c r="Y171" s="41"/>
      <c r="Z171" s="101"/>
    </row>
    <row r="172" spans="5:26" ht="18">
      <c r="E172" s="4"/>
      <c r="O172" s="112"/>
      <c r="P172" s="114"/>
      <c r="R172" s="113"/>
      <c r="S172" s="114"/>
      <c r="T172" s="100"/>
      <c r="U172" s="171"/>
      <c r="V172" s="171"/>
      <c r="W172" s="101"/>
      <c r="X172" s="99"/>
      <c r="Y172" s="41"/>
      <c r="Z172" s="101"/>
    </row>
    <row r="173" spans="5:26" ht="18">
      <c r="E173" s="4"/>
      <c r="O173" s="112"/>
      <c r="P173" s="114"/>
      <c r="R173" s="113"/>
      <c r="S173" s="114"/>
      <c r="T173" s="100"/>
      <c r="U173" s="171"/>
      <c r="V173" s="171"/>
      <c r="W173" s="101"/>
      <c r="X173" s="99"/>
      <c r="Y173" s="41"/>
      <c r="Z173" s="101"/>
    </row>
    <row r="174" spans="5:26" ht="18">
      <c r="E174" s="4"/>
      <c r="O174" s="112"/>
      <c r="P174" s="114"/>
      <c r="R174" s="113"/>
      <c r="S174" s="114"/>
      <c r="T174" s="100"/>
      <c r="U174" s="171"/>
      <c r="V174" s="171"/>
      <c r="W174" s="101"/>
      <c r="X174" s="99"/>
      <c r="Y174" s="41"/>
      <c r="Z174" s="101"/>
    </row>
    <row r="175" spans="5:26" ht="44.25" customHeight="1">
      <c r="E175" s="4"/>
      <c r="O175" s="112"/>
      <c r="P175" s="114"/>
      <c r="R175" s="113"/>
      <c r="S175" s="114"/>
      <c r="T175" s="100"/>
      <c r="U175" s="171"/>
      <c r="V175" s="171"/>
      <c r="W175" s="101"/>
      <c r="X175" s="99"/>
      <c r="Y175" s="41"/>
      <c r="Z175" s="101"/>
    </row>
    <row r="176" spans="5:26" ht="18">
      <c r="E176" s="4"/>
      <c r="O176" s="112"/>
      <c r="P176" s="114"/>
      <c r="R176" s="113"/>
      <c r="S176" s="114"/>
      <c r="T176" s="100"/>
      <c r="U176" s="171"/>
      <c r="V176" s="171"/>
      <c r="W176" s="101"/>
      <c r="X176" s="99"/>
      <c r="Y176" s="41"/>
      <c r="Z176" s="101"/>
    </row>
    <row r="177" spans="5:26" ht="18">
      <c r="E177" s="4"/>
      <c r="O177" s="112"/>
      <c r="P177" s="114"/>
      <c r="R177" s="113"/>
      <c r="S177" s="114"/>
      <c r="T177" s="100"/>
      <c r="U177" s="171"/>
      <c r="V177" s="171"/>
      <c r="X177" s="99"/>
      <c r="Y177" s="41"/>
      <c r="Z177" s="101"/>
    </row>
    <row r="178" spans="1:34" s="1" customFormat="1" ht="19.5" customHeight="1" hidden="1">
      <c r="A178" s="43"/>
      <c r="E178" s="91" t="s">
        <v>143</v>
      </c>
      <c r="F178" s="74" t="s">
        <v>170</v>
      </c>
      <c r="G178" s="137" t="s">
        <v>145</v>
      </c>
      <c r="H178" s="174" t="s">
        <v>148</v>
      </c>
      <c r="I178" s="175" t="s">
        <v>21</v>
      </c>
      <c r="J178" s="176" t="s">
        <v>22</v>
      </c>
      <c r="K178" s="210" t="s">
        <v>146</v>
      </c>
      <c r="L178" s="213" t="s">
        <v>147</v>
      </c>
      <c r="M178" s="205"/>
      <c r="N178" s="104"/>
      <c r="O178" s="115" t="s">
        <v>2</v>
      </c>
      <c r="P178" s="114"/>
      <c r="Q178" s="115" t="s">
        <v>149</v>
      </c>
      <c r="R178" s="233" t="s">
        <v>150</v>
      </c>
      <c r="S178" s="115" t="s">
        <v>1</v>
      </c>
      <c r="T178" s="234" t="s">
        <v>91</v>
      </c>
      <c r="U178" s="235" t="s">
        <v>92</v>
      </c>
      <c r="V178" s="235" t="s">
        <v>0</v>
      </c>
      <c r="W178" s="252" t="s">
        <v>261</v>
      </c>
      <c r="X178" s="98" t="s">
        <v>66</v>
      </c>
      <c r="Z178" s="258" t="s">
        <v>5</v>
      </c>
      <c r="AC178" s="352">
        <v>1</v>
      </c>
      <c r="AD178" s="217" t="s">
        <v>369</v>
      </c>
      <c r="AE178" s="280">
        <v>220</v>
      </c>
      <c r="AF178" s="217" t="s">
        <v>384</v>
      </c>
      <c r="AG178" s="282" t="s">
        <v>15</v>
      </c>
      <c r="AH178" s="272" t="s">
        <v>187</v>
      </c>
    </row>
    <row r="179" spans="1:34" s="46" customFormat="1" ht="16.5" customHeight="1" hidden="1">
      <c r="A179" s="43"/>
      <c r="B179" s="92"/>
      <c r="C179" s="92"/>
      <c r="D179" s="92"/>
      <c r="E179" s="50" t="s">
        <v>269</v>
      </c>
      <c r="F179" s="56" t="s">
        <v>171</v>
      </c>
      <c r="G179" s="57" t="b">
        <f>OR(F8="NIE",F8="Pasaporte",F8="Sin DNI",AND(ISNUMBER(VALUE(MID($G184,1,8))),NOT(ISNUMBER(VALUE(RIGHT($G184)))),LEN($G184)=9,ISERROR(FIND(".",$G184,1))))</f>
        <v>0</v>
      </c>
      <c r="H179" s="189"/>
      <c r="I179" s="190"/>
      <c r="J179" s="191"/>
      <c r="K179" s="190"/>
      <c r="L179" s="214"/>
      <c r="M179" s="116"/>
      <c r="N179" s="105"/>
      <c r="O179" s="306">
        <v>1</v>
      </c>
      <c r="P179" s="114"/>
      <c r="Q179" s="294" t="s">
        <v>74</v>
      </c>
      <c r="R179" s="280" t="s">
        <v>426</v>
      </c>
      <c r="S179" s="295">
        <v>1</v>
      </c>
      <c r="T179" s="230">
        <v>1</v>
      </c>
      <c r="U179" s="228">
        <v>42369</v>
      </c>
      <c r="V179" s="263" t="s">
        <v>317</v>
      </c>
      <c r="W179" s="253" t="s">
        <v>260</v>
      </c>
      <c r="X179" s="193">
        <v>6</v>
      </c>
      <c r="Y179" s="304" t="s">
        <v>389</v>
      </c>
      <c r="Z179" s="259" t="s">
        <v>6</v>
      </c>
      <c r="AC179" s="353">
        <v>2</v>
      </c>
      <c r="AD179" s="217" t="s">
        <v>347</v>
      </c>
      <c r="AE179" s="281">
        <v>197</v>
      </c>
      <c r="AF179" s="217" t="s">
        <v>384</v>
      </c>
      <c r="AG179" s="282" t="s">
        <v>15</v>
      </c>
      <c r="AH179" s="272" t="s">
        <v>187</v>
      </c>
    </row>
    <row r="180" spans="1:34" s="46" customFormat="1" ht="16.5" customHeight="1" hidden="1">
      <c r="A180" s="43"/>
      <c r="B180" s="92"/>
      <c r="C180" s="92"/>
      <c r="D180" s="92"/>
      <c r="E180" s="50" t="s">
        <v>19</v>
      </c>
      <c r="F180" s="56" t="s">
        <v>174</v>
      </c>
      <c r="G180" s="45" t="s">
        <v>62</v>
      </c>
      <c r="H180" s="217" t="s">
        <v>369</v>
      </c>
      <c r="I180" s="280">
        <v>220</v>
      </c>
      <c r="J180" s="217" t="s">
        <v>384</v>
      </c>
      <c r="K180" s="282" t="s">
        <v>15</v>
      </c>
      <c r="L180" s="272" t="s">
        <v>187</v>
      </c>
      <c r="M180" s="206">
        <v>1</v>
      </c>
      <c r="N180" s="105">
        <v>1</v>
      </c>
      <c r="O180" s="307">
        <v>2</v>
      </c>
      <c r="P180" s="114"/>
      <c r="Q180" s="236" t="s">
        <v>74</v>
      </c>
      <c r="R180" s="177" t="s">
        <v>428</v>
      </c>
      <c r="S180" s="48">
        <v>2</v>
      </c>
      <c r="T180" s="227">
        <v>1</v>
      </c>
      <c r="U180" s="228">
        <v>42369</v>
      </c>
      <c r="V180" s="264" t="s">
        <v>317</v>
      </c>
      <c r="W180" s="254" t="s">
        <v>262</v>
      </c>
      <c r="X180" s="194">
        <v>12</v>
      </c>
      <c r="Y180" s="304" t="s">
        <v>390</v>
      </c>
      <c r="Z180" s="260" t="s">
        <v>262</v>
      </c>
      <c r="AC180" s="354">
        <v>3</v>
      </c>
      <c r="AD180" s="355" t="s">
        <v>408</v>
      </c>
      <c r="AE180" s="354">
        <v>253</v>
      </c>
      <c r="AF180" s="355" t="s">
        <v>321</v>
      </c>
      <c r="AG180" s="356" t="s">
        <v>199</v>
      </c>
      <c r="AH180" s="357" t="s">
        <v>179</v>
      </c>
    </row>
    <row r="181" spans="1:34" s="46" customFormat="1" ht="16.5" customHeight="1" hidden="1">
      <c r="A181" s="43"/>
      <c r="B181" s="92"/>
      <c r="C181" s="92"/>
      <c r="D181" s="92"/>
      <c r="E181" s="43"/>
      <c r="F181" s="56" t="s">
        <v>151</v>
      </c>
      <c r="G181" s="47"/>
      <c r="H181" s="217" t="s">
        <v>347</v>
      </c>
      <c r="I181" s="281">
        <v>197</v>
      </c>
      <c r="J181" s="217" t="s">
        <v>384</v>
      </c>
      <c r="K181" s="282" t="s">
        <v>15</v>
      </c>
      <c r="L181" s="272" t="s">
        <v>187</v>
      </c>
      <c r="M181" s="206">
        <v>2</v>
      </c>
      <c r="N181" s="105">
        <v>2</v>
      </c>
      <c r="O181" s="116"/>
      <c r="P181" s="114"/>
      <c r="Q181" s="238" t="s">
        <v>74</v>
      </c>
      <c r="R181" s="177" t="s">
        <v>429</v>
      </c>
      <c r="S181" s="48">
        <f aca="true" t="shared" si="26" ref="S181:S223">S180+1</f>
        <v>3</v>
      </c>
      <c r="T181" s="227">
        <v>1</v>
      </c>
      <c r="U181" s="228">
        <v>42369</v>
      </c>
      <c r="V181" s="264" t="s">
        <v>317</v>
      </c>
      <c r="W181" s="255" t="s">
        <v>263</v>
      </c>
      <c r="X181" s="195">
        <v>2</v>
      </c>
      <c r="Y181" s="44"/>
      <c r="Z181" s="261" t="s">
        <v>7</v>
      </c>
      <c r="AC181" s="353">
        <v>4</v>
      </c>
      <c r="AD181" s="217" t="s">
        <v>370</v>
      </c>
      <c r="AE181" s="281">
        <v>192</v>
      </c>
      <c r="AF181" s="217" t="s">
        <v>384</v>
      </c>
      <c r="AG181" s="282" t="s">
        <v>15</v>
      </c>
      <c r="AH181" s="272" t="s">
        <v>187</v>
      </c>
    </row>
    <row r="182" spans="1:34" s="46" customFormat="1" ht="16.5" customHeight="1" hidden="1">
      <c r="A182" s="43"/>
      <c r="B182" s="92"/>
      <c r="C182" s="92"/>
      <c r="D182" s="92"/>
      <c r="E182" s="43"/>
      <c r="F182" s="56" t="s">
        <v>176</v>
      </c>
      <c r="G182" s="47"/>
      <c r="H182" s="355" t="s">
        <v>408</v>
      </c>
      <c r="I182" s="354">
        <v>253</v>
      </c>
      <c r="J182" s="355" t="s">
        <v>321</v>
      </c>
      <c r="K182" s="356" t="s">
        <v>199</v>
      </c>
      <c r="L182" s="357" t="s">
        <v>179</v>
      </c>
      <c r="M182" s="206">
        <v>3</v>
      </c>
      <c r="N182" s="105">
        <v>3</v>
      </c>
      <c r="O182" s="116"/>
      <c r="P182" s="114"/>
      <c r="Q182" s="238" t="s">
        <v>74</v>
      </c>
      <c r="R182" s="177" t="s">
        <v>431</v>
      </c>
      <c r="S182" s="48">
        <f t="shared" si="26"/>
        <v>4</v>
      </c>
      <c r="T182" s="227">
        <v>1</v>
      </c>
      <c r="U182" s="228">
        <v>42369</v>
      </c>
      <c r="V182" s="240" t="s">
        <v>93</v>
      </c>
      <c r="W182" s="255" t="s">
        <v>264</v>
      </c>
      <c r="X182" s="195">
        <v>3</v>
      </c>
      <c r="Y182" s="44"/>
      <c r="Z182" s="261" t="s">
        <v>264</v>
      </c>
      <c r="AC182" s="281">
        <v>5</v>
      </c>
      <c r="AD182" s="192" t="s">
        <v>56</v>
      </c>
      <c r="AE182" s="283">
        <v>1</v>
      </c>
      <c r="AF182" s="192" t="s">
        <v>325</v>
      </c>
      <c r="AG182" s="282" t="s">
        <v>297</v>
      </c>
      <c r="AH182" s="282" t="s">
        <v>140</v>
      </c>
    </row>
    <row r="183" spans="1:34" s="46" customFormat="1" ht="16.5" customHeight="1" hidden="1">
      <c r="A183" s="43"/>
      <c r="B183" s="92"/>
      <c r="C183" s="92"/>
      <c r="D183" s="92"/>
      <c r="E183" s="43"/>
      <c r="F183" s="43"/>
      <c r="G183" s="45"/>
      <c r="H183" s="217" t="s">
        <v>370</v>
      </c>
      <c r="I183" s="281">
        <v>192</v>
      </c>
      <c r="J183" s="217" t="s">
        <v>384</v>
      </c>
      <c r="K183" s="282" t="s">
        <v>15</v>
      </c>
      <c r="L183" s="272" t="s">
        <v>187</v>
      </c>
      <c r="M183" s="206">
        <v>4</v>
      </c>
      <c r="N183" s="105">
        <v>4</v>
      </c>
      <c r="O183" s="116"/>
      <c r="P183" s="114"/>
      <c r="Q183" s="238" t="s">
        <v>74</v>
      </c>
      <c r="R183" s="177" t="s">
        <v>430</v>
      </c>
      <c r="S183" s="48">
        <f t="shared" si="26"/>
        <v>5</v>
      </c>
      <c r="T183" s="227">
        <v>1</v>
      </c>
      <c r="U183" s="228">
        <v>42369</v>
      </c>
      <c r="V183" s="240" t="s">
        <v>93</v>
      </c>
      <c r="W183" s="256" t="s">
        <v>387</v>
      </c>
      <c r="X183" s="194">
        <v>7</v>
      </c>
      <c r="Y183" s="44"/>
      <c r="Z183" s="260" t="s">
        <v>157</v>
      </c>
      <c r="AC183" s="353">
        <v>6</v>
      </c>
      <c r="AD183" s="217" t="s">
        <v>348</v>
      </c>
      <c r="AE183" s="281">
        <v>210</v>
      </c>
      <c r="AF183" s="217" t="s">
        <v>384</v>
      </c>
      <c r="AG183" s="282" t="s">
        <v>15</v>
      </c>
      <c r="AH183" s="272" t="s">
        <v>187</v>
      </c>
    </row>
    <row r="184" spans="1:34" s="46" customFormat="1" ht="16.5" customHeight="1" hidden="1">
      <c r="A184" s="43"/>
      <c r="B184" s="92"/>
      <c r="C184" s="92"/>
      <c r="D184" s="92"/>
      <c r="E184" s="43"/>
      <c r="F184" s="43"/>
      <c r="G184" s="45"/>
      <c r="H184" s="192" t="s">
        <v>56</v>
      </c>
      <c r="I184" s="283">
        <v>1</v>
      </c>
      <c r="J184" s="192" t="s">
        <v>325</v>
      </c>
      <c r="K184" s="282" t="s">
        <v>297</v>
      </c>
      <c r="L184" s="282" t="s">
        <v>140</v>
      </c>
      <c r="M184" s="206">
        <v>5</v>
      </c>
      <c r="N184" s="105">
        <v>5</v>
      </c>
      <c r="O184" s="116"/>
      <c r="P184" s="114"/>
      <c r="Q184" s="238" t="s">
        <v>74</v>
      </c>
      <c r="R184" s="177" t="s">
        <v>432</v>
      </c>
      <c r="S184" s="48">
        <f t="shared" si="26"/>
        <v>6</v>
      </c>
      <c r="T184" s="227">
        <v>1</v>
      </c>
      <c r="U184" s="228">
        <v>42369</v>
      </c>
      <c r="V184" s="240" t="s">
        <v>93</v>
      </c>
      <c r="W184" s="257" t="s">
        <v>388</v>
      </c>
      <c r="X184" s="200">
        <v>12</v>
      </c>
      <c r="Y184" s="44"/>
      <c r="Z184" s="260" t="s">
        <v>265</v>
      </c>
      <c r="AC184" s="281">
        <v>7</v>
      </c>
      <c r="AD184" s="192" t="s">
        <v>172</v>
      </c>
      <c r="AE184" s="283">
        <v>2</v>
      </c>
      <c r="AF184" s="192" t="s">
        <v>320</v>
      </c>
      <c r="AG184" s="282" t="s">
        <v>298</v>
      </c>
      <c r="AH184" s="282" t="s">
        <v>23</v>
      </c>
    </row>
    <row r="185" spans="1:34" s="46" customFormat="1" ht="16.5" customHeight="1" hidden="1">
      <c r="A185" s="43"/>
      <c r="B185" s="92"/>
      <c r="C185" s="92"/>
      <c r="D185" s="92"/>
      <c r="E185" s="43"/>
      <c r="F185" s="43"/>
      <c r="G185" s="45"/>
      <c r="H185" s="217" t="s">
        <v>348</v>
      </c>
      <c r="I185" s="281">
        <v>210</v>
      </c>
      <c r="J185" s="217" t="s">
        <v>384</v>
      </c>
      <c r="K185" s="282" t="s">
        <v>15</v>
      </c>
      <c r="L185" s="272" t="s">
        <v>187</v>
      </c>
      <c r="M185" s="206">
        <v>6</v>
      </c>
      <c r="N185" s="105">
        <v>6</v>
      </c>
      <c r="O185" s="116"/>
      <c r="P185" s="114"/>
      <c r="Q185" s="238" t="s">
        <v>74</v>
      </c>
      <c r="R185" s="217" t="s">
        <v>433</v>
      </c>
      <c r="S185" s="48">
        <f t="shared" si="26"/>
        <v>7</v>
      </c>
      <c r="T185" s="227">
        <v>1</v>
      </c>
      <c r="U185" s="228">
        <v>42369</v>
      </c>
      <c r="V185" s="240" t="s">
        <v>97</v>
      </c>
      <c r="W185" s="199" t="s">
        <v>3</v>
      </c>
      <c r="X185" s="44"/>
      <c r="Y185" s="44"/>
      <c r="Z185" s="261" t="s">
        <v>158</v>
      </c>
      <c r="AC185" s="353">
        <v>8</v>
      </c>
      <c r="AD185" s="192" t="s">
        <v>63</v>
      </c>
      <c r="AE185" s="283">
        <v>3</v>
      </c>
      <c r="AF185" s="192" t="s">
        <v>267</v>
      </c>
      <c r="AG185" s="282" t="s">
        <v>134</v>
      </c>
      <c r="AH185" s="282" t="s">
        <v>189</v>
      </c>
    </row>
    <row r="186" spans="1:34" s="46" customFormat="1" ht="16.5" customHeight="1" hidden="1">
      <c r="A186" s="43"/>
      <c r="B186" s="92"/>
      <c r="C186" s="92"/>
      <c r="D186" s="92"/>
      <c r="E186" s="43"/>
      <c r="F186" s="43"/>
      <c r="G186" s="45"/>
      <c r="H186" s="192" t="s">
        <v>172</v>
      </c>
      <c r="I186" s="283">
        <v>2</v>
      </c>
      <c r="J186" s="192" t="s">
        <v>320</v>
      </c>
      <c r="K186" s="282" t="s">
        <v>298</v>
      </c>
      <c r="L186" s="282" t="s">
        <v>23</v>
      </c>
      <c r="M186" s="206">
        <v>7</v>
      </c>
      <c r="N186" s="105">
        <v>7</v>
      </c>
      <c r="O186" s="116"/>
      <c r="P186" s="114"/>
      <c r="Q186" s="238" t="s">
        <v>74</v>
      </c>
      <c r="R186" s="49" t="s">
        <v>178</v>
      </c>
      <c r="S186" s="48">
        <f t="shared" si="26"/>
        <v>8</v>
      </c>
      <c r="T186" s="227">
        <v>1</v>
      </c>
      <c r="U186" s="228">
        <v>42369</v>
      </c>
      <c r="V186" s="265" t="s">
        <v>317</v>
      </c>
      <c r="W186" s="44"/>
      <c r="X186" s="44"/>
      <c r="Y186" s="44"/>
      <c r="Z186" s="262" t="s">
        <v>159</v>
      </c>
      <c r="AC186" s="281">
        <v>9</v>
      </c>
      <c r="AD186" s="192" t="s">
        <v>135</v>
      </c>
      <c r="AE186" s="283">
        <v>137</v>
      </c>
      <c r="AF186" s="192" t="s">
        <v>267</v>
      </c>
      <c r="AG186" s="282" t="s">
        <v>134</v>
      </c>
      <c r="AH186" s="282" t="s">
        <v>189</v>
      </c>
    </row>
    <row r="187" spans="1:34" s="46" customFormat="1" ht="16.5" customHeight="1" hidden="1">
      <c r="A187" s="43"/>
      <c r="B187" s="92"/>
      <c r="C187" s="92"/>
      <c r="D187" s="92"/>
      <c r="E187" s="43"/>
      <c r="F187" s="43"/>
      <c r="G187" s="45"/>
      <c r="H187" s="192" t="s">
        <v>63</v>
      </c>
      <c r="I187" s="283">
        <v>3</v>
      </c>
      <c r="J187" s="192" t="s">
        <v>267</v>
      </c>
      <c r="K187" s="282" t="s">
        <v>134</v>
      </c>
      <c r="L187" s="282" t="s">
        <v>189</v>
      </c>
      <c r="M187" s="206">
        <v>8</v>
      </c>
      <c r="N187" s="105">
        <v>8</v>
      </c>
      <c r="O187" s="116"/>
      <c r="P187" s="114"/>
      <c r="Q187" s="238" t="s">
        <v>74</v>
      </c>
      <c r="R187" s="49" t="s">
        <v>79</v>
      </c>
      <c r="S187" s="48">
        <f t="shared" si="26"/>
        <v>9</v>
      </c>
      <c r="T187" s="227">
        <v>1</v>
      </c>
      <c r="U187" s="228">
        <v>42369</v>
      </c>
      <c r="V187" s="265" t="s">
        <v>317</v>
      </c>
      <c r="X187" s="47"/>
      <c r="Y187" s="44"/>
      <c r="Z187" s="217"/>
      <c r="AC187" s="353">
        <v>10</v>
      </c>
      <c r="AD187" s="192" t="s">
        <v>58</v>
      </c>
      <c r="AE187" s="283">
        <v>4</v>
      </c>
      <c r="AF187" s="192" t="s">
        <v>325</v>
      </c>
      <c r="AG187" s="282" t="s">
        <v>299</v>
      </c>
      <c r="AH187" s="282" t="s">
        <v>140</v>
      </c>
    </row>
    <row r="188" spans="1:34" s="46" customFormat="1" ht="16.5" customHeight="1" hidden="1">
      <c r="A188" s="43"/>
      <c r="B188" s="92"/>
      <c r="C188" s="92"/>
      <c r="D188" s="92"/>
      <c r="E188" s="43"/>
      <c r="F188" s="43"/>
      <c r="G188" s="45"/>
      <c r="H188" s="192" t="s">
        <v>135</v>
      </c>
      <c r="I188" s="283">
        <v>137</v>
      </c>
      <c r="J188" s="192" t="s">
        <v>267</v>
      </c>
      <c r="K188" s="282" t="s">
        <v>134</v>
      </c>
      <c r="L188" s="282" t="s">
        <v>189</v>
      </c>
      <c r="M188" s="206">
        <v>9</v>
      </c>
      <c r="N188" s="105">
        <v>9</v>
      </c>
      <c r="O188" s="116"/>
      <c r="P188" s="114"/>
      <c r="Q188" s="238" t="s">
        <v>74</v>
      </c>
      <c r="R188" s="49" t="s">
        <v>80</v>
      </c>
      <c r="S188" s="48">
        <f t="shared" si="26"/>
        <v>10</v>
      </c>
      <c r="T188" s="227">
        <v>1</v>
      </c>
      <c r="U188" s="227">
        <v>29586</v>
      </c>
      <c r="V188" s="237" t="s">
        <v>70</v>
      </c>
      <c r="X188" s="47"/>
      <c r="Y188" s="44"/>
      <c r="Z188" s="217"/>
      <c r="AC188" s="281">
        <v>11</v>
      </c>
      <c r="AD188" s="192" t="s">
        <v>346</v>
      </c>
      <c r="AE188" s="281">
        <v>144</v>
      </c>
      <c r="AF188" s="217" t="s">
        <v>322</v>
      </c>
      <c r="AG188" s="284" t="s">
        <v>284</v>
      </c>
      <c r="AH188" s="284" t="s">
        <v>185</v>
      </c>
    </row>
    <row r="189" spans="1:34" s="46" customFormat="1" ht="16.5" customHeight="1" hidden="1">
      <c r="A189" s="43"/>
      <c r="B189" s="92"/>
      <c r="C189" s="92"/>
      <c r="D189" s="92"/>
      <c r="E189" s="43"/>
      <c r="F189" s="43"/>
      <c r="G189" s="45"/>
      <c r="H189" s="192" t="s">
        <v>58</v>
      </c>
      <c r="I189" s="283">
        <v>4</v>
      </c>
      <c r="J189" s="192" t="s">
        <v>325</v>
      </c>
      <c r="K189" s="282" t="s">
        <v>299</v>
      </c>
      <c r="L189" s="282" t="s">
        <v>140</v>
      </c>
      <c r="M189" s="206">
        <v>10</v>
      </c>
      <c r="N189" s="105">
        <v>10</v>
      </c>
      <c r="O189" s="116"/>
      <c r="P189" s="114"/>
      <c r="Q189" s="238" t="s">
        <v>74</v>
      </c>
      <c r="R189" s="48" t="s">
        <v>81</v>
      </c>
      <c r="S189" s="48">
        <f t="shared" si="26"/>
        <v>11</v>
      </c>
      <c r="T189" s="227">
        <v>1</v>
      </c>
      <c r="U189" s="227">
        <v>29586</v>
      </c>
      <c r="V189" s="237" t="s">
        <v>70</v>
      </c>
      <c r="X189" s="47"/>
      <c r="Y189" s="44"/>
      <c r="Z189" s="217"/>
      <c r="AC189" s="353">
        <v>12</v>
      </c>
      <c r="AD189" s="192" t="s">
        <v>48</v>
      </c>
      <c r="AE189" s="283">
        <v>5</v>
      </c>
      <c r="AF189" s="192" t="s">
        <v>323</v>
      </c>
      <c r="AG189" s="282" t="s">
        <v>302</v>
      </c>
      <c r="AH189" s="282" t="s">
        <v>190</v>
      </c>
    </row>
    <row r="190" spans="1:34" s="46" customFormat="1" ht="16.5" customHeight="1" hidden="1">
      <c r="A190" s="43"/>
      <c r="B190" s="92"/>
      <c r="C190" s="92"/>
      <c r="D190" s="92"/>
      <c r="E190" s="43"/>
      <c r="F190" s="43"/>
      <c r="G190" s="45"/>
      <c r="H190" s="192" t="s">
        <v>346</v>
      </c>
      <c r="I190" s="281">
        <v>144</v>
      </c>
      <c r="J190" s="217" t="s">
        <v>322</v>
      </c>
      <c r="K190" s="284" t="s">
        <v>284</v>
      </c>
      <c r="L190" s="284" t="s">
        <v>185</v>
      </c>
      <c r="M190" s="206">
        <v>11</v>
      </c>
      <c r="N190" s="105">
        <v>11</v>
      </c>
      <c r="O190" s="116"/>
      <c r="P190" s="114"/>
      <c r="Q190" s="238" t="s">
        <v>74</v>
      </c>
      <c r="R190" s="49" t="s">
        <v>184</v>
      </c>
      <c r="S190" s="48">
        <f t="shared" si="26"/>
        <v>12</v>
      </c>
      <c r="T190" s="227">
        <v>1</v>
      </c>
      <c r="U190" s="227">
        <v>27759</v>
      </c>
      <c r="V190" s="237" t="s">
        <v>316</v>
      </c>
      <c r="X190" s="47"/>
      <c r="Y190" s="44"/>
      <c r="Z190" s="217"/>
      <c r="AC190" s="281">
        <v>13</v>
      </c>
      <c r="AD190" s="192" t="s">
        <v>303</v>
      </c>
      <c r="AE190" s="283">
        <v>6</v>
      </c>
      <c r="AF190" s="192" t="s">
        <v>268</v>
      </c>
      <c r="AG190" s="282" t="s">
        <v>304</v>
      </c>
      <c r="AH190" s="282" t="s">
        <v>68</v>
      </c>
    </row>
    <row r="191" spans="1:34" s="46" customFormat="1" ht="16.5" customHeight="1" hidden="1">
      <c r="A191" s="43"/>
      <c r="B191" s="92"/>
      <c r="C191" s="92"/>
      <c r="D191" s="92"/>
      <c r="E191" s="43"/>
      <c r="F191" s="43"/>
      <c r="G191" s="45"/>
      <c r="H191" s="192" t="s">
        <v>48</v>
      </c>
      <c r="I191" s="283">
        <v>5</v>
      </c>
      <c r="J191" s="192" t="s">
        <v>323</v>
      </c>
      <c r="K191" s="282" t="s">
        <v>302</v>
      </c>
      <c r="L191" s="282" t="s">
        <v>190</v>
      </c>
      <c r="M191" s="206">
        <v>12</v>
      </c>
      <c r="N191" s="105">
        <v>12</v>
      </c>
      <c r="O191" s="116"/>
      <c r="P191" s="114"/>
      <c r="Q191" s="238" t="s">
        <v>74</v>
      </c>
      <c r="R191" s="49" t="s">
        <v>186</v>
      </c>
      <c r="S191" s="48">
        <f t="shared" si="26"/>
        <v>13</v>
      </c>
      <c r="T191" s="227">
        <v>1</v>
      </c>
      <c r="U191" s="227">
        <v>25933</v>
      </c>
      <c r="V191" s="237" t="s">
        <v>71</v>
      </c>
      <c r="X191" s="47"/>
      <c r="Y191" s="44"/>
      <c r="Z191" s="217"/>
      <c r="AC191" s="353">
        <v>14</v>
      </c>
      <c r="AD191" s="192" t="s">
        <v>305</v>
      </c>
      <c r="AE191" s="283">
        <v>7</v>
      </c>
      <c r="AF191" s="192" t="s">
        <v>320</v>
      </c>
      <c r="AG191" s="282" t="s">
        <v>195</v>
      </c>
      <c r="AH191" s="282" t="s">
        <v>23</v>
      </c>
    </row>
    <row r="192" spans="1:34" s="46" customFormat="1" ht="16.5" customHeight="1" hidden="1">
      <c r="A192" s="43"/>
      <c r="B192" s="92"/>
      <c r="C192" s="92"/>
      <c r="D192" s="92"/>
      <c r="E192" s="43"/>
      <c r="F192" s="43"/>
      <c r="G192" s="45"/>
      <c r="H192" s="192" t="s">
        <v>303</v>
      </c>
      <c r="I192" s="283">
        <v>6</v>
      </c>
      <c r="J192" s="192" t="s">
        <v>268</v>
      </c>
      <c r="K192" s="282" t="s">
        <v>304</v>
      </c>
      <c r="L192" s="282" t="s">
        <v>68</v>
      </c>
      <c r="M192" s="206">
        <v>13</v>
      </c>
      <c r="N192" s="105">
        <v>13</v>
      </c>
      <c r="O192" s="118"/>
      <c r="P192" s="114"/>
      <c r="Q192" s="238" t="s">
        <v>74</v>
      </c>
      <c r="R192" s="49" t="s">
        <v>188</v>
      </c>
      <c r="S192" s="48">
        <f t="shared" si="26"/>
        <v>14</v>
      </c>
      <c r="T192" s="227">
        <v>1</v>
      </c>
      <c r="U192" s="227">
        <v>24107</v>
      </c>
      <c r="V192" s="237" t="s">
        <v>72</v>
      </c>
      <c r="X192" s="47"/>
      <c r="Y192" s="44"/>
      <c r="Z192" s="217"/>
      <c r="AC192" s="281">
        <v>15</v>
      </c>
      <c r="AD192" s="217" t="s">
        <v>371</v>
      </c>
      <c r="AE192" s="281">
        <v>228</v>
      </c>
      <c r="AF192" s="192" t="s">
        <v>320</v>
      </c>
      <c r="AG192" s="217" t="s">
        <v>214</v>
      </c>
      <c r="AH192" s="272" t="s">
        <v>23</v>
      </c>
    </row>
    <row r="193" spans="1:34" s="46" customFormat="1" ht="16.5" customHeight="1" hidden="1">
      <c r="A193" s="43"/>
      <c r="B193" s="92"/>
      <c r="C193" s="92"/>
      <c r="D193" s="92"/>
      <c r="E193" s="43"/>
      <c r="F193" s="43"/>
      <c r="G193" s="45"/>
      <c r="H193" s="192" t="s">
        <v>305</v>
      </c>
      <c r="I193" s="283">
        <v>7</v>
      </c>
      <c r="J193" s="192" t="s">
        <v>320</v>
      </c>
      <c r="K193" s="282" t="s">
        <v>195</v>
      </c>
      <c r="L193" s="282" t="s">
        <v>23</v>
      </c>
      <c r="M193" s="206">
        <v>14</v>
      </c>
      <c r="N193" s="105">
        <v>14</v>
      </c>
      <c r="O193" s="116"/>
      <c r="P193" s="114"/>
      <c r="Q193" s="238" t="s">
        <v>74</v>
      </c>
      <c r="R193" s="49" t="s">
        <v>319</v>
      </c>
      <c r="S193" s="48">
        <f t="shared" si="26"/>
        <v>15</v>
      </c>
      <c r="T193" s="227">
        <v>1</v>
      </c>
      <c r="U193" s="227">
        <v>22281</v>
      </c>
      <c r="V193" s="237" t="s">
        <v>318</v>
      </c>
      <c r="X193" s="47"/>
      <c r="Y193" s="44"/>
      <c r="Z193" s="217"/>
      <c r="AC193" s="353">
        <v>16</v>
      </c>
      <c r="AD193" s="192" t="s">
        <v>60</v>
      </c>
      <c r="AE193" s="283">
        <v>9</v>
      </c>
      <c r="AF193" s="192" t="s">
        <v>384</v>
      </c>
      <c r="AG193" s="282" t="s">
        <v>15</v>
      </c>
      <c r="AH193" s="282" t="s">
        <v>187</v>
      </c>
    </row>
    <row r="194" spans="1:34" s="46" customFormat="1" ht="16.5" customHeight="1" hidden="1">
      <c r="A194" s="43"/>
      <c r="B194" s="92"/>
      <c r="C194" s="92"/>
      <c r="D194" s="92"/>
      <c r="E194" s="43"/>
      <c r="F194" s="43"/>
      <c r="G194" s="45"/>
      <c r="H194" s="217" t="s">
        <v>371</v>
      </c>
      <c r="I194" s="281">
        <v>228</v>
      </c>
      <c r="J194" s="192" t="s">
        <v>320</v>
      </c>
      <c r="K194" s="217" t="s">
        <v>214</v>
      </c>
      <c r="L194" s="272" t="s">
        <v>23</v>
      </c>
      <c r="M194" s="206">
        <v>15</v>
      </c>
      <c r="N194" s="105">
        <v>15</v>
      </c>
      <c r="O194" s="116"/>
      <c r="P194" s="114"/>
      <c r="Q194" s="238" t="s">
        <v>74</v>
      </c>
      <c r="R194" s="49" t="s">
        <v>258</v>
      </c>
      <c r="S194" s="48">
        <f t="shared" si="26"/>
        <v>16</v>
      </c>
      <c r="T194" s="227">
        <v>1</v>
      </c>
      <c r="U194" s="227">
        <v>20454</v>
      </c>
      <c r="V194" s="237" t="s">
        <v>259</v>
      </c>
      <c r="X194" s="47"/>
      <c r="Y194" s="44"/>
      <c r="Z194" s="217"/>
      <c r="AC194" s="281">
        <v>17</v>
      </c>
      <c r="AD194" s="192" t="s">
        <v>229</v>
      </c>
      <c r="AE194" s="283">
        <v>12</v>
      </c>
      <c r="AF194" s="192" t="s">
        <v>384</v>
      </c>
      <c r="AG194" s="282" t="s">
        <v>13</v>
      </c>
      <c r="AH194" s="282" t="s">
        <v>187</v>
      </c>
    </row>
    <row r="195" spans="1:34" s="46" customFormat="1" ht="16.5" customHeight="1" hidden="1">
      <c r="A195" s="43"/>
      <c r="B195" s="92"/>
      <c r="C195" s="92"/>
      <c r="D195" s="92"/>
      <c r="E195" s="43"/>
      <c r="F195" s="43"/>
      <c r="G195" s="45"/>
      <c r="H195" s="192" t="s">
        <v>60</v>
      </c>
      <c r="I195" s="283">
        <v>9</v>
      </c>
      <c r="J195" s="192" t="s">
        <v>384</v>
      </c>
      <c r="K195" s="282" t="s">
        <v>15</v>
      </c>
      <c r="L195" s="282" t="s">
        <v>187</v>
      </c>
      <c r="M195" s="206">
        <v>16</v>
      </c>
      <c r="N195" s="105">
        <v>16</v>
      </c>
      <c r="O195" s="116"/>
      <c r="P195" s="114"/>
      <c r="Q195" s="238" t="s">
        <v>74</v>
      </c>
      <c r="R195" s="177" t="s">
        <v>173</v>
      </c>
      <c r="S195" s="48">
        <f t="shared" si="26"/>
        <v>17</v>
      </c>
      <c r="T195" s="227">
        <v>1</v>
      </c>
      <c r="U195" s="228">
        <v>42369</v>
      </c>
      <c r="V195" s="265" t="s">
        <v>317</v>
      </c>
      <c r="X195" s="47"/>
      <c r="Y195" s="44"/>
      <c r="Z195" s="217"/>
      <c r="AC195" s="353">
        <v>18</v>
      </c>
      <c r="AD195" s="192" t="s">
        <v>61</v>
      </c>
      <c r="AE195" s="283">
        <v>13</v>
      </c>
      <c r="AF195" s="192" t="s">
        <v>384</v>
      </c>
      <c r="AG195" s="282" t="s">
        <v>15</v>
      </c>
      <c r="AH195" s="282" t="s">
        <v>187</v>
      </c>
    </row>
    <row r="196" spans="1:34" s="46" customFormat="1" ht="16.5" customHeight="1" hidden="1">
      <c r="A196" s="43"/>
      <c r="B196" s="44"/>
      <c r="C196" s="44"/>
      <c r="D196" s="44"/>
      <c r="E196" s="43"/>
      <c r="F196" s="43"/>
      <c r="G196" s="45"/>
      <c r="H196" s="192" t="s">
        <v>229</v>
      </c>
      <c r="I196" s="283">
        <v>12</v>
      </c>
      <c r="J196" s="192" t="s">
        <v>384</v>
      </c>
      <c r="K196" s="282" t="s">
        <v>13</v>
      </c>
      <c r="L196" s="282" t="s">
        <v>187</v>
      </c>
      <c r="M196" s="206">
        <v>17</v>
      </c>
      <c r="N196" s="105">
        <v>17</v>
      </c>
      <c r="O196" s="116"/>
      <c r="P196" s="114"/>
      <c r="Q196" s="238" t="s">
        <v>74</v>
      </c>
      <c r="R196" s="178" t="s">
        <v>86</v>
      </c>
      <c r="S196" s="48">
        <f t="shared" si="26"/>
        <v>18</v>
      </c>
      <c r="T196" s="228">
        <v>35431</v>
      </c>
      <c r="U196" s="228">
        <v>42369</v>
      </c>
      <c r="V196" s="240" t="s">
        <v>97</v>
      </c>
      <c r="X196" s="47"/>
      <c r="Y196" s="44"/>
      <c r="Z196" s="217"/>
      <c r="AC196" s="281">
        <v>19</v>
      </c>
      <c r="AD196" s="192" t="s">
        <v>50</v>
      </c>
      <c r="AE196" s="283">
        <v>14</v>
      </c>
      <c r="AF196" s="192" t="s">
        <v>323</v>
      </c>
      <c r="AG196" s="282" t="s">
        <v>302</v>
      </c>
      <c r="AH196" s="282" t="s">
        <v>190</v>
      </c>
    </row>
    <row r="197" spans="1:34" s="46" customFormat="1" ht="16.5" customHeight="1" hidden="1">
      <c r="A197" s="43"/>
      <c r="B197" s="44"/>
      <c r="C197" s="44"/>
      <c r="D197" s="44"/>
      <c r="E197" s="43"/>
      <c r="F197" s="43"/>
      <c r="G197" s="45"/>
      <c r="H197" s="192" t="s">
        <v>61</v>
      </c>
      <c r="I197" s="283">
        <v>13</v>
      </c>
      <c r="J197" s="192" t="s">
        <v>384</v>
      </c>
      <c r="K197" s="282" t="s">
        <v>15</v>
      </c>
      <c r="L197" s="282" t="s">
        <v>187</v>
      </c>
      <c r="M197" s="206">
        <v>18</v>
      </c>
      <c r="N197" s="105">
        <v>18</v>
      </c>
      <c r="O197" s="116"/>
      <c r="P197" s="114"/>
      <c r="Q197" s="238" t="s">
        <v>74</v>
      </c>
      <c r="R197" s="178" t="s">
        <v>87</v>
      </c>
      <c r="S197" s="48">
        <f t="shared" si="26"/>
        <v>19</v>
      </c>
      <c r="T197" s="228">
        <v>34700</v>
      </c>
      <c r="U197" s="228">
        <v>42369</v>
      </c>
      <c r="V197" s="240" t="s">
        <v>93</v>
      </c>
      <c r="X197" s="47"/>
      <c r="Y197" s="44"/>
      <c r="Z197" s="217"/>
      <c r="AC197" s="353">
        <v>20</v>
      </c>
      <c r="AD197" s="217" t="s">
        <v>372</v>
      </c>
      <c r="AE197" s="281">
        <v>216</v>
      </c>
      <c r="AF197" s="217" t="s">
        <v>132</v>
      </c>
      <c r="AG197" s="282" t="s">
        <v>202</v>
      </c>
      <c r="AH197" s="282" t="s">
        <v>132</v>
      </c>
    </row>
    <row r="198" spans="1:34" s="46" customFormat="1" ht="16.5" customHeight="1" hidden="1">
      <c r="A198" s="43"/>
      <c r="B198" s="44"/>
      <c r="C198" s="44"/>
      <c r="D198" s="44"/>
      <c r="E198" s="43"/>
      <c r="F198" s="43"/>
      <c r="G198" s="45"/>
      <c r="H198" s="192" t="s">
        <v>50</v>
      </c>
      <c r="I198" s="283">
        <v>14</v>
      </c>
      <c r="J198" s="192" t="s">
        <v>323</v>
      </c>
      <c r="K198" s="282" t="s">
        <v>302</v>
      </c>
      <c r="L198" s="282" t="s">
        <v>190</v>
      </c>
      <c r="M198" s="206">
        <v>19</v>
      </c>
      <c r="N198" s="105">
        <v>19</v>
      </c>
      <c r="O198" s="116"/>
      <c r="P198" s="114"/>
      <c r="Q198" s="238" t="s">
        <v>74</v>
      </c>
      <c r="R198" s="177" t="s">
        <v>85</v>
      </c>
      <c r="S198" s="48">
        <f t="shared" si="26"/>
        <v>20</v>
      </c>
      <c r="T198" s="228">
        <v>34700</v>
      </c>
      <c r="U198" s="228">
        <v>42369</v>
      </c>
      <c r="V198" s="240" t="s">
        <v>93</v>
      </c>
      <c r="X198" s="47"/>
      <c r="Y198" s="44"/>
      <c r="Z198" s="217"/>
      <c r="AC198" s="281">
        <v>21</v>
      </c>
      <c r="AD198" s="192" t="s">
        <v>43</v>
      </c>
      <c r="AE198" s="283">
        <v>16</v>
      </c>
      <c r="AF198" s="192" t="s">
        <v>268</v>
      </c>
      <c r="AG198" s="282" t="s">
        <v>266</v>
      </c>
      <c r="AH198" s="282" t="s">
        <v>68</v>
      </c>
    </row>
    <row r="199" spans="1:34" s="46" customFormat="1" ht="16.5" customHeight="1" hidden="1">
      <c r="A199" s="43"/>
      <c r="B199" s="44"/>
      <c r="C199" s="44"/>
      <c r="D199" s="44"/>
      <c r="E199" s="43"/>
      <c r="F199" s="43"/>
      <c r="G199" s="45"/>
      <c r="H199" s="217" t="s">
        <v>372</v>
      </c>
      <c r="I199" s="281">
        <v>216</v>
      </c>
      <c r="J199" s="217" t="s">
        <v>132</v>
      </c>
      <c r="K199" s="282" t="s">
        <v>202</v>
      </c>
      <c r="L199" s="282" t="s">
        <v>132</v>
      </c>
      <c r="M199" s="206">
        <v>20</v>
      </c>
      <c r="N199" s="105">
        <v>20</v>
      </c>
      <c r="O199" s="116"/>
      <c r="P199" s="114"/>
      <c r="Q199" s="238" t="s">
        <v>74</v>
      </c>
      <c r="R199" s="177" t="s">
        <v>427</v>
      </c>
      <c r="S199" s="48">
        <f t="shared" si="26"/>
        <v>21</v>
      </c>
      <c r="T199" s="227">
        <v>1</v>
      </c>
      <c r="U199" s="228">
        <v>42369</v>
      </c>
      <c r="V199" s="265" t="s">
        <v>317</v>
      </c>
      <c r="X199" s="47"/>
      <c r="Y199" s="44"/>
      <c r="Z199" s="217"/>
      <c r="AC199" s="353">
        <v>22</v>
      </c>
      <c r="AD199" s="192" t="s">
        <v>64</v>
      </c>
      <c r="AE199" s="283">
        <v>17</v>
      </c>
      <c r="AF199" s="192" t="s">
        <v>267</v>
      </c>
      <c r="AG199" s="282" t="s">
        <v>134</v>
      </c>
      <c r="AH199" s="282" t="s">
        <v>189</v>
      </c>
    </row>
    <row r="200" spans="1:34" s="46" customFormat="1" ht="16.5" customHeight="1" hidden="1">
      <c r="A200" s="43"/>
      <c r="B200" s="44"/>
      <c r="C200" s="44"/>
      <c r="D200" s="44"/>
      <c r="E200" s="43"/>
      <c r="F200" s="43"/>
      <c r="G200" s="45"/>
      <c r="H200" s="192" t="s">
        <v>43</v>
      </c>
      <c r="I200" s="283">
        <v>16</v>
      </c>
      <c r="J200" s="192" t="s">
        <v>268</v>
      </c>
      <c r="K200" s="282" t="s">
        <v>266</v>
      </c>
      <c r="L200" s="282" t="s">
        <v>68</v>
      </c>
      <c r="M200" s="206">
        <v>21</v>
      </c>
      <c r="N200" s="105">
        <v>21</v>
      </c>
      <c r="O200" s="116"/>
      <c r="P200" s="114"/>
      <c r="Q200" s="238" t="s">
        <v>74</v>
      </c>
      <c r="R200" s="177" t="s">
        <v>430</v>
      </c>
      <c r="S200" s="48">
        <f t="shared" si="26"/>
        <v>22</v>
      </c>
      <c r="T200" s="227">
        <v>1</v>
      </c>
      <c r="U200" s="228">
        <v>42369</v>
      </c>
      <c r="V200" s="265" t="s">
        <v>317</v>
      </c>
      <c r="X200" s="47"/>
      <c r="Y200" s="44"/>
      <c r="Z200" s="217"/>
      <c r="AC200" s="281">
        <v>23</v>
      </c>
      <c r="AD200" s="192" t="s">
        <v>271</v>
      </c>
      <c r="AE200" s="283">
        <v>143</v>
      </c>
      <c r="AF200" s="192" t="s">
        <v>384</v>
      </c>
      <c r="AG200" s="282" t="s">
        <v>15</v>
      </c>
      <c r="AH200" s="282" t="s">
        <v>187</v>
      </c>
    </row>
    <row r="201" spans="1:34" s="46" customFormat="1" ht="16.5" customHeight="1" hidden="1">
      <c r="A201" s="43"/>
      <c r="B201" s="44"/>
      <c r="C201" s="44"/>
      <c r="D201" s="44"/>
      <c r="E201" s="43"/>
      <c r="F201" s="43"/>
      <c r="G201" s="45"/>
      <c r="H201" s="192" t="s">
        <v>64</v>
      </c>
      <c r="I201" s="283">
        <v>17</v>
      </c>
      <c r="J201" s="192" t="s">
        <v>267</v>
      </c>
      <c r="K201" s="282" t="s">
        <v>134</v>
      </c>
      <c r="L201" s="282" t="s">
        <v>189</v>
      </c>
      <c r="M201" s="206">
        <v>22</v>
      </c>
      <c r="N201" s="105">
        <v>22</v>
      </c>
      <c r="O201" s="116"/>
      <c r="P201" s="114"/>
      <c r="Q201" s="238" t="s">
        <v>74</v>
      </c>
      <c r="R201" s="177" t="s">
        <v>434</v>
      </c>
      <c r="S201" s="48">
        <f t="shared" si="26"/>
        <v>23</v>
      </c>
      <c r="T201" s="227">
        <v>1</v>
      </c>
      <c r="U201" s="227">
        <v>24107</v>
      </c>
      <c r="V201" s="237" t="s">
        <v>316</v>
      </c>
      <c r="X201" s="47"/>
      <c r="Y201" s="44"/>
      <c r="Z201" s="217"/>
      <c r="AC201" s="354">
        <v>24</v>
      </c>
      <c r="AD201" s="355" t="s">
        <v>409</v>
      </c>
      <c r="AE201" s="354">
        <v>237</v>
      </c>
      <c r="AF201" s="358" t="s">
        <v>384</v>
      </c>
      <c r="AG201" s="357" t="s">
        <v>15</v>
      </c>
      <c r="AH201" s="357" t="s">
        <v>187</v>
      </c>
    </row>
    <row r="202" spans="1:34" s="46" customFormat="1" ht="16.5" customHeight="1" hidden="1">
      <c r="A202" s="43"/>
      <c r="B202" s="44"/>
      <c r="C202" s="44"/>
      <c r="D202" s="44"/>
      <c r="E202" s="43"/>
      <c r="F202" s="43"/>
      <c r="G202" s="45"/>
      <c r="H202" s="192" t="s">
        <v>271</v>
      </c>
      <c r="I202" s="283">
        <v>143</v>
      </c>
      <c r="J202" s="192" t="s">
        <v>384</v>
      </c>
      <c r="K202" s="282" t="s">
        <v>15</v>
      </c>
      <c r="L202" s="282" t="s">
        <v>187</v>
      </c>
      <c r="M202" s="206">
        <v>23</v>
      </c>
      <c r="N202" s="105">
        <v>23</v>
      </c>
      <c r="O202" s="116"/>
      <c r="P202" s="114"/>
      <c r="Q202" s="238" t="s">
        <v>74</v>
      </c>
      <c r="R202" s="177" t="s">
        <v>368</v>
      </c>
      <c r="S202" s="48">
        <f t="shared" si="26"/>
        <v>24</v>
      </c>
      <c r="T202" s="227">
        <v>1</v>
      </c>
      <c r="U202" s="227">
        <v>42369</v>
      </c>
      <c r="V202" s="240" t="s">
        <v>72</v>
      </c>
      <c r="X202" s="47"/>
      <c r="Y202" s="44"/>
      <c r="Z202" s="217"/>
      <c r="AC202" s="359">
        <v>25</v>
      </c>
      <c r="AD202" s="217" t="s">
        <v>349</v>
      </c>
      <c r="AE202" s="281">
        <v>191</v>
      </c>
      <c r="AF202" s="192" t="s">
        <v>384</v>
      </c>
      <c r="AG202" s="285" t="s">
        <v>13</v>
      </c>
      <c r="AH202" s="282" t="s">
        <v>187</v>
      </c>
    </row>
    <row r="203" spans="1:34" s="46" customFormat="1" ht="16.5" customHeight="1" hidden="1">
      <c r="A203" s="43"/>
      <c r="B203" s="44"/>
      <c r="C203" s="44"/>
      <c r="D203" s="44"/>
      <c r="E203" s="43"/>
      <c r="F203" s="43"/>
      <c r="G203" s="45"/>
      <c r="H203" s="355" t="s">
        <v>409</v>
      </c>
      <c r="I203" s="354">
        <v>237</v>
      </c>
      <c r="J203" s="358" t="s">
        <v>384</v>
      </c>
      <c r="K203" s="357" t="s">
        <v>15</v>
      </c>
      <c r="L203" s="357" t="s">
        <v>187</v>
      </c>
      <c r="M203" s="206">
        <v>24</v>
      </c>
      <c r="N203" s="105">
        <v>24</v>
      </c>
      <c r="O203" s="116"/>
      <c r="P203" s="114"/>
      <c r="Q203" s="238" t="s">
        <v>74</v>
      </c>
      <c r="R203" s="178" t="s">
        <v>273</v>
      </c>
      <c r="S203" s="48">
        <f t="shared" si="26"/>
        <v>25</v>
      </c>
      <c r="T203" s="228">
        <v>35431</v>
      </c>
      <c r="U203" s="228">
        <v>42369</v>
      </c>
      <c r="V203" s="240" t="s">
        <v>97</v>
      </c>
      <c r="X203" s="45"/>
      <c r="Y203" s="44"/>
      <c r="Z203" s="217"/>
      <c r="AC203" s="353">
        <v>26</v>
      </c>
      <c r="AD203" s="192" t="s">
        <v>312</v>
      </c>
      <c r="AE203" s="283">
        <v>19</v>
      </c>
      <c r="AF203" s="192" t="s">
        <v>325</v>
      </c>
      <c r="AG203" s="282" t="s">
        <v>299</v>
      </c>
      <c r="AH203" s="282" t="s">
        <v>140</v>
      </c>
    </row>
    <row r="204" spans="1:34" s="46" customFormat="1" ht="16.5" customHeight="1" hidden="1">
      <c r="A204" s="43"/>
      <c r="B204" s="44"/>
      <c r="C204" s="44"/>
      <c r="D204" s="44"/>
      <c r="E204" s="43"/>
      <c r="F204" s="43"/>
      <c r="G204" s="45"/>
      <c r="H204" s="217" t="s">
        <v>349</v>
      </c>
      <c r="I204" s="281">
        <v>191</v>
      </c>
      <c r="J204" s="192" t="s">
        <v>384</v>
      </c>
      <c r="K204" s="285" t="s">
        <v>13</v>
      </c>
      <c r="L204" s="282" t="s">
        <v>187</v>
      </c>
      <c r="M204" s="206">
        <v>25</v>
      </c>
      <c r="N204" s="105">
        <v>25</v>
      </c>
      <c r="O204" s="116"/>
      <c r="P204" s="114"/>
      <c r="Q204" s="238" t="s">
        <v>74</v>
      </c>
      <c r="R204" s="178" t="s">
        <v>274</v>
      </c>
      <c r="S204" s="48">
        <f t="shared" si="26"/>
        <v>26</v>
      </c>
      <c r="T204" s="228">
        <v>34700</v>
      </c>
      <c r="U204" s="228">
        <v>42369</v>
      </c>
      <c r="V204" s="173" t="s">
        <v>93</v>
      </c>
      <c r="X204" s="45"/>
      <c r="Y204" s="44"/>
      <c r="Z204" s="217"/>
      <c r="AC204" s="359">
        <v>27</v>
      </c>
      <c r="AD204" s="217" t="s">
        <v>373</v>
      </c>
      <c r="AE204" s="281">
        <v>222</v>
      </c>
      <c r="AF204" s="217" t="s">
        <v>384</v>
      </c>
      <c r="AG204" s="282" t="s">
        <v>15</v>
      </c>
      <c r="AH204" s="282" t="s">
        <v>187</v>
      </c>
    </row>
    <row r="205" spans="1:34" s="46" customFormat="1" ht="16.5" customHeight="1" hidden="1">
      <c r="A205" s="43"/>
      <c r="B205" s="44"/>
      <c r="C205" s="44"/>
      <c r="D205" s="44"/>
      <c r="E205" s="43"/>
      <c r="F205" s="43"/>
      <c r="G205" s="45"/>
      <c r="H205" s="192" t="s">
        <v>312</v>
      </c>
      <c r="I205" s="283">
        <v>19</v>
      </c>
      <c r="J205" s="192" t="s">
        <v>325</v>
      </c>
      <c r="K205" s="282" t="s">
        <v>299</v>
      </c>
      <c r="L205" s="282" t="s">
        <v>140</v>
      </c>
      <c r="M205" s="206">
        <v>26</v>
      </c>
      <c r="N205" s="105">
        <v>26</v>
      </c>
      <c r="O205" s="116"/>
      <c r="P205" s="114"/>
      <c r="Q205" s="238" t="s">
        <v>74</v>
      </c>
      <c r="R205" s="177" t="s">
        <v>88</v>
      </c>
      <c r="S205" s="48">
        <f t="shared" si="26"/>
        <v>27</v>
      </c>
      <c r="T205" s="228">
        <v>34700</v>
      </c>
      <c r="U205" s="228">
        <v>42369</v>
      </c>
      <c r="V205" s="265" t="s">
        <v>317</v>
      </c>
      <c r="X205" s="45"/>
      <c r="Y205" s="44"/>
      <c r="Z205" s="217"/>
      <c r="AC205" s="353">
        <v>28</v>
      </c>
      <c r="AD205" s="192" t="s">
        <v>28</v>
      </c>
      <c r="AE205" s="283">
        <v>124</v>
      </c>
      <c r="AF205" s="192" t="s">
        <v>321</v>
      </c>
      <c r="AG205" s="282" t="s">
        <v>313</v>
      </c>
      <c r="AH205" s="282" t="s">
        <v>179</v>
      </c>
    </row>
    <row r="206" spans="1:34" s="46" customFormat="1" ht="16.5" customHeight="1" hidden="1">
      <c r="A206" s="43"/>
      <c r="B206" s="44"/>
      <c r="C206" s="44"/>
      <c r="D206" s="44"/>
      <c r="E206" s="43"/>
      <c r="F206" s="43"/>
      <c r="G206" s="45"/>
      <c r="H206" s="217" t="s">
        <v>373</v>
      </c>
      <c r="I206" s="281">
        <v>222</v>
      </c>
      <c r="J206" s="217" t="s">
        <v>384</v>
      </c>
      <c r="K206" s="282" t="s">
        <v>15</v>
      </c>
      <c r="L206" s="282" t="s">
        <v>187</v>
      </c>
      <c r="M206" s="206">
        <v>27</v>
      </c>
      <c r="N206" s="105">
        <v>27</v>
      </c>
      <c r="O206" s="116"/>
      <c r="P206" s="114"/>
      <c r="Q206" s="238" t="s">
        <v>74</v>
      </c>
      <c r="R206" s="49" t="s">
        <v>82</v>
      </c>
      <c r="S206" s="48">
        <f t="shared" si="26"/>
        <v>28</v>
      </c>
      <c r="T206" s="227">
        <v>1</v>
      </c>
      <c r="U206" s="228">
        <v>42369</v>
      </c>
      <c r="V206" s="265" t="s">
        <v>317</v>
      </c>
      <c r="X206" s="45"/>
      <c r="Y206" s="44"/>
      <c r="Z206" s="217"/>
      <c r="AC206" s="359">
        <v>29</v>
      </c>
      <c r="AD206" s="192" t="s">
        <v>53</v>
      </c>
      <c r="AE206" s="283">
        <v>83</v>
      </c>
      <c r="AF206" s="192" t="s">
        <v>323</v>
      </c>
      <c r="AG206" s="282" t="s">
        <v>302</v>
      </c>
      <c r="AH206" s="282" t="s">
        <v>190</v>
      </c>
    </row>
    <row r="207" spans="1:34" s="46" customFormat="1" ht="16.5" customHeight="1" hidden="1">
      <c r="A207" s="43"/>
      <c r="B207" s="44"/>
      <c r="C207" s="44"/>
      <c r="D207" s="44"/>
      <c r="E207" s="43"/>
      <c r="F207" s="43"/>
      <c r="G207" s="45"/>
      <c r="H207" s="192" t="s">
        <v>28</v>
      </c>
      <c r="I207" s="283">
        <v>124</v>
      </c>
      <c r="J207" s="192" t="s">
        <v>321</v>
      </c>
      <c r="K207" s="282" t="s">
        <v>313</v>
      </c>
      <c r="L207" s="282" t="s">
        <v>179</v>
      </c>
      <c r="M207" s="206">
        <v>28</v>
      </c>
      <c r="N207" s="105">
        <v>28</v>
      </c>
      <c r="O207" s="116"/>
      <c r="P207" s="114"/>
      <c r="Q207" s="238" t="s">
        <v>74</v>
      </c>
      <c r="R207" s="49" t="s">
        <v>83</v>
      </c>
      <c r="S207" s="48">
        <f t="shared" si="26"/>
        <v>29</v>
      </c>
      <c r="T207" s="227">
        <v>1</v>
      </c>
      <c r="U207" s="227">
        <v>29586</v>
      </c>
      <c r="V207" s="237" t="s">
        <v>70</v>
      </c>
      <c r="X207" s="45"/>
      <c r="Y207" s="44"/>
      <c r="Z207" s="217"/>
      <c r="AC207" s="360">
        <v>30</v>
      </c>
      <c r="AD207" s="355" t="s">
        <v>410</v>
      </c>
      <c r="AE207" s="354">
        <v>258</v>
      </c>
      <c r="AF207" s="358" t="s">
        <v>282</v>
      </c>
      <c r="AG207" s="357" t="s">
        <v>283</v>
      </c>
      <c r="AH207" s="357" t="s">
        <v>129</v>
      </c>
    </row>
    <row r="208" spans="1:34" s="46" customFormat="1" ht="16.5" customHeight="1" hidden="1">
      <c r="A208" s="43"/>
      <c r="B208" s="44"/>
      <c r="C208" s="44"/>
      <c r="D208" s="44"/>
      <c r="E208" s="43"/>
      <c r="F208" s="43"/>
      <c r="G208" s="45"/>
      <c r="H208" s="192" t="s">
        <v>53</v>
      </c>
      <c r="I208" s="283">
        <v>83</v>
      </c>
      <c r="J208" s="192" t="s">
        <v>323</v>
      </c>
      <c r="K208" s="282" t="s">
        <v>302</v>
      </c>
      <c r="L208" s="282" t="s">
        <v>190</v>
      </c>
      <c r="M208" s="206">
        <v>29</v>
      </c>
      <c r="N208" s="105">
        <v>29</v>
      </c>
      <c r="O208" s="116"/>
      <c r="P208" s="114"/>
      <c r="Q208" s="238" t="s">
        <v>74</v>
      </c>
      <c r="R208" s="49" t="s">
        <v>84</v>
      </c>
      <c r="S208" s="48">
        <f t="shared" si="26"/>
        <v>30</v>
      </c>
      <c r="T208" s="227">
        <v>1</v>
      </c>
      <c r="U208" s="227">
        <v>29586</v>
      </c>
      <c r="V208" s="237" t="s">
        <v>70</v>
      </c>
      <c r="X208" s="45"/>
      <c r="Y208" s="44"/>
      <c r="Z208" s="217"/>
      <c r="AC208" s="359">
        <v>31</v>
      </c>
      <c r="AD208" s="273" t="s">
        <v>331</v>
      </c>
      <c r="AE208" s="286">
        <v>178</v>
      </c>
      <c r="AF208" s="192" t="s">
        <v>132</v>
      </c>
      <c r="AG208" s="287" t="s">
        <v>202</v>
      </c>
      <c r="AH208" s="287" t="s">
        <v>132</v>
      </c>
    </row>
    <row r="209" spans="1:34" s="46" customFormat="1" ht="16.5" customHeight="1" hidden="1">
      <c r="A209" s="43"/>
      <c r="B209" s="44"/>
      <c r="C209" s="44"/>
      <c r="D209" s="44"/>
      <c r="E209" s="43"/>
      <c r="F209" s="43"/>
      <c r="G209" s="45"/>
      <c r="H209" s="355" t="s">
        <v>410</v>
      </c>
      <c r="I209" s="354">
        <v>258</v>
      </c>
      <c r="J209" s="358" t="s">
        <v>282</v>
      </c>
      <c r="K209" s="357" t="s">
        <v>283</v>
      </c>
      <c r="L209" s="357" t="s">
        <v>129</v>
      </c>
      <c r="M209" s="206">
        <v>30</v>
      </c>
      <c r="N209" s="105">
        <v>30</v>
      </c>
      <c r="O209" s="116"/>
      <c r="P209" s="114"/>
      <c r="Q209" s="238" t="s">
        <v>74</v>
      </c>
      <c r="R209" s="49" t="s">
        <v>44</v>
      </c>
      <c r="S209" s="48">
        <f t="shared" si="26"/>
        <v>31</v>
      </c>
      <c r="T209" s="227">
        <v>1</v>
      </c>
      <c r="U209" s="227">
        <v>27759</v>
      </c>
      <c r="V209" s="237" t="s">
        <v>316</v>
      </c>
      <c r="X209" s="45"/>
      <c r="Y209" s="44"/>
      <c r="Z209" s="217"/>
      <c r="AC209" s="353">
        <v>32</v>
      </c>
      <c r="AD209" s="217" t="s">
        <v>374</v>
      </c>
      <c r="AE209" s="281">
        <v>231</v>
      </c>
      <c r="AF209" s="192" t="s">
        <v>323</v>
      </c>
      <c r="AG209" s="282" t="s">
        <v>302</v>
      </c>
      <c r="AH209" s="282" t="s">
        <v>190</v>
      </c>
    </row>
    <row r="210" spans="1:34" s="46" customFormat="1" ht="16.5" customHeight="1" hidden="1">
      <c r="A210" s="43"/>
      <c r="B210" s="44"/>
      <c r="C210" s="44"/>
      <c r="D210" s="44"/>
      <c r="E210" s="43"/>
      <c r="F210" s="43"/>
      <c r="G210" s="45"/>
      <c r="H210" s="273" t="s">
        <v>331</v>
      </c>
      <c r="I210" s="286">
        <v>178</v>
      </c>
      <c r="J210" s="192" t="s">
        <v>132</v>
      </c>
      <c r="K210" s="287" t="s">
        <v>202</v>
      </c>
      <c r="L210" s="287" t="s">
        <v>132</v>
      </c>
      <c r="M210" s="206">
        <v>31</v>
      </c>
      <c r="N210" s="105">
        <v>31</v>
      </c>
      <c r="O210" s="116"/>
      <c r="P210" s="114"/>
      <c r="Q210" s="238" t="s">
        <v>74</v>
      </c>
      <c r="R210" s="49" t="s">
        <v>45</v>
      </c>
      <c r="S210" s="48">
        <f t="shared" si="26"/>
        <v>32</v>
      </c>
      <c r="T210" s="227">
        <v>1</v>
      </c>
      <c r="U210" s="227">
        <v>25933</v>
      </c>
      <c r="V210" s="237" t="s">
        <v>71</v>
      </c>
      <c r="X210" s="45"/>
      <c r="Y210" s="44"/>
      <c r="Z210" s="217"/>
      <c r="AC210" s="359">
        <v>33</v>
      </c>
      <c r="AD210" s="192" t="s">
        <v>98</v>
      </c>
      <c r="AE210" s="283">
        <v>125</v>
      </c>
      <c r="AF210" s="192" t="s">
        <v>325</v>
      </c>
      <c r="AG210" s="282" t="s">
        <v>308</v>
      </c>
      <c r="AH210" s="282" t="s">
        <v>140</v>
      </c>
    </row>
    <row r="211" spans="1:34" s="46" customFormat="1" ht="16.5" customHeight="1" hidden="1">
      <c r="A211" s="43"/>
      <c r="B211" s="44"/>
      <c r="C211" s="44"/>
      <c r="D211" s="44"/>
      <c r="E211" s="43"/>
      <c r="F211" s="43"/>
      <c r="G211" s="45"/>
      <c r="H211" s="217" t="s">
        <v>374</v>
      </c>
      <c r="I211" s="281">
        <v>231</v>
      </c>
      <c r="J211" s="192" t="s">
        <v>323</v>
      </c>
      <c r="K211" s="282" t="s">
        <v>302</v>
      </c>
      <c r="L211" s="282" t="s">
        <v>190</v>
      </c>
      <c r="M211" s="206">
        <v>32</v>
      </c>
      <c r="N211" s="105">
        <v>32</v>
      </c>
      <c r="O211" s="116"/>
      <c r="P211" s="114"/>
      <c r="Q211" s="238" t="s">
        <v>74</v>
      </c>
      <c r="R211" s="49" t="s">
        <v>46</v>
      </c>
      <c r="S211" s="48">
        <f t="shared" si="26"/>
        <v>33</v>
      </c>
      <c r="T211" s="227">
        <v>1</v>
      </c>
      <c r="U211" s="227">
        <v>24107</v>
      </c>
      <c r="V211" s="237" t="s">
        <v>72</v>
      </c>
      <c r="X211" s="45"/>
      <c r="Y211" s="44"/>
      <c r="Z211" s="217"/>
      <c r="AC211" s="354">
        <v>34</v>
      </c>
      <c r="AD211" s="355" t="s">
        <v>411</v>
      </c>
      <c r="AE211" s="354">
        <v>257</v>
      </c>
      <c r="AF211" s="358" t="s">
        <v>320</v>
      </c>
      <c r="AG211" s="357" t="s">
        <v>285</v>
      </c>
      <c r="AH211" s="357" t="s">
        <v>23</v>
      </c>
    </row>
    <row r="212" spans="1:34" s="46" customFormat="1" ht="16.5" customHeight="1" hidden="1">
      <c r="A212" s="43"/>
      <c r="B212" s="44"/>
      <c r="C212" s="44"/>
      <c r="D212" s="44"/>
      <c r="E212" s="43"/>
      <c r="F212" s="43"/>
      <c r="G212" s="45"/>
      <c r="H212" s="192" t="s">
        <v>98</v>
      </c>
      <c r="I212" s="283">
        <v>125</v>
      </c>
      <c r="J212" s="192" t="s">
        <v>325</v>
      </c>
      <c r="K212" s="282" t="s">
        <v>308</v>
      </c>
      <c r="L212" s="282" t="s">
        <v>140</v>
      </c>
      <c r="M212" s="206">
        <v>33</v>
      </c>
      <c r="N212" s="105">
        <v>33</v>
      </c>
      <c r="O212" s="116"/>
      <c r="P212" s="114"/>
      <c r="Q212" s="239" t="s">
        <v>74</v>
      </c>
      <c r="R212" s="49" t="s">
        <v>47</v>
      </c>
      <c r="S212" s="48">
        <f t="shared" si="26"/>
        <v>34</v>
      </c>
      <c r="T212" s="227">
        <v>1</v>
      </c>
      <c r="U212" s="227">
        <v>22281</v>
      </c>
      <c r="V212" s="237" t="s">
        <v>318</v>
      </c>
      <c r="X212" s="45"/>
      <c r="Y212" s="44"/>
      <c r="Z212" s="217"/>
      <c r="AC212" s="353">
        <v>35</v>
      </c>
      <c r="AD212" s="192" t="s">
        <v>152</v>
      </c>
      <c r="AE212" s="283">
        <v>56</v>
      </c>
      <c r="AF212" s="192" t="s">
        <v>191</v>
      </c>
      <c r="AG212" s="282" t="s">
        <v>153</v>
      </c>
      <c r="AH212" s="282" t="s">
        <v>191</v>
      </c>
    </row>
    <row r="213" spans="1:34" s="46" customFormat="1" ht="16.5" customHeight="1" hidden="1">
      <c r="A213" s="43"/>
      <c r="B213" s="44"/>
      <c r="C213" s="44"/>
      <c r="D213" s="44"/>
      <c r="E213" s="43"/>
      <c r="F213" s="43"/>
      <c r="G213" s="45"/>
      <c r="H213" s="355" t="s">
        <v>411</v>
      </c>
      <c r="I213" s="354">
        <v>257</v>
      </c>
      <c r="J213" s="358" t="s">
        <v>320</v>
      </c>
      <c r="K213" s="357" t="s">
        <v>285</v>
      </c>
      <c r="L213" s="357" t="s">
        <v>23</v>
      </c>
      <c r="M213" s="206">
        <v>34</v>
      </c>
      <c r="N213" s="105">
        <v>34</v>
      </c>
      <c r="O213" s="116"/>
      <c r="P213" s="114"/>
      <c r="Q213" s="239" t="s">
        <v>74</v>
      </c>
      <c r="R213" s="49" t="s">
        <v>296</v>
      </c>
      <c r="S213" s="48">
        <f t="shared" si="26"/>
        <v>35</v>
      </c>
      <c r="T213" s="227">
        <v>1</v>
      </c>
      <c r="U213" s="227">
        <v>20454</v>
      </c>
      <c r="V213" s="237" t="s">
        <v>259</v>
      </c>
      <c r="X213" s="45"/>
      <c r="Y213" s="44"/>
      <c r="Z213" s="217"/>
      <c r="AC213" s="359">
        <v>36</v>
      </c>
      <c r="AD213" s="192" t="s">
        <v>180</v>
      </c>
      <c r="AE213" s="283">
        <v>113</v>
      </c>
      <c r="AF213" s="192" t="s">
        <v>141</v>
      </c>
      <c r="AG213" s="282" t="s">
        <v>277</v>
      </c>
      <c r="AH213" s="282" t="s">
        <v>301</v>
      </c>
    </row>
    <row r="214" spans="1:34" s="46" customFormat="1" ht="16.5" customHeight="1" hidden="1">
      <c r="A214" s="43"/>
      <c r="B214" s="44"/>
      <c r="C214" s="44"/>
      <c r="D214" s="44"/>
      <c r="E214" s="43"/>
      <c r="F214" s="43"/>
      <c r="G214" s="45"/>
      <c r="H214" s="192" t="s">
        <v>152</v>
      </c>
      <c r="I214" s="283">
        <v>56</v>
      </c>
      <c r="J214" s="192" t="s">
        <v>191</v>
      </c>
      <c r="K214" s="282" t="s">
        <v>153</v>
      </c>
      <c r="L214" s="282" t="s">
        <v>191</v>
      </c>
      <c r="M214" s="206">
        <v>35</v>
      </c>
      <c r="N214" s="105">
        <v>35</v>
      </c>
      <c r="O214" s="116"/>
      <c r="P214" s="114"/>
      <c r="Q214" s="239" t="s">
        <v>74</v>
      </c>
      <c r="R214" s="177" t="s">
        <v>175</v>
      </c>
      <c r="S214" s="48">
        <f t="shared" si="26"/>
        <v>36</v>
      </c>
      <c r="T214" s="227">
        <v>1</v>
      </c>
      <c r="U214" s="228">
        <v>42369</v>
      </c>
      <c r="V214" s="265" t="s">
        <v>317</v>
      </c>
      <c r="X214" s="45"/>
      <c r="Y214" s="44"/>
      <c r="Z214" s="217"/>
      <c r="AC214" s="353">
        <v>37</v>
      </c>
      <c r="AD214" s="192" t="s">
        <v>276</v>
      </c>
      <c r="AE214" s="283">
        <v>158</v>
      </c>
      <c r="AF214" s="192" t="s">
        <v>325</v>
      </c>
      <c r="AG214" s="282" t="s">
        <v>299</v>
      </c>
      <c r="AH214" s="282" t="s">
        <v>140</v>
      </c>
    </row>
    <row r="215" spans="1:34" s="46" customFormat="1" ht="16.5" customHeight="1" hidden="1">
      <c r="A215" s="43"/>
      <c r="B215" s="44"/>
      <c r="C215" s="44"/>
      <c r="D215" s="44"/>
      <c r="E215" s="43"/>
      <c r="F215" s="43"/>
      <c r="G215" s="45"/>
      <c r="H215" s="192" t="s">
        <v>180</v>
      </c>
      <c r="I215" s="283">
        <v>113</v>
      </c>
      <c r="J215" s="192" t="s">
        <v>141</v>
      </c>
      <c r="K215" s="282" t="s">
        <v>277</v>
      </c>
      <c r="L215" s="282" t="s">
        <v>301</v>
      </c>
      <c r="M215" s="206">
        <v>36</v>
      </c>
      <c r="N215" s="105">
        <v>36</v>
      </c>
      <c r="O215" s="116"/>
      <c r="P215" s="114"/>
      <c r="Q215" s="239" t="s">
        <v>74</v>
      </c>
      <c r="R215" s="178" t="s">
        <v>273</v>
      </c>
      <c r="S215" s="48">
        <f t="shared" si="26"/>
        <v>37</v>
      </c>
      <c r="T215" s="228">
        <v>35431</v>
      </c>
      <c r="U215" s="228">
        <v>42369</v>
      </c>
      <c r="V215" s="240" t="s">
        <v>97</v>
      </c>
      <c r="X215" s="45"/>
      <c r="Y215" s="44"/>
      <c r="Z215" s="217"/>
      <c r="AC215" s="361">
        <v>38</v>
      </c>
      <c r="AD215" s="355" t="s">
        <v>412</v>
      </c>
      <c r="AE215" s="354">
        <v>241</v>
      </c>
      <c r="AF215" s="358" t="s">
        <v>320</v>
      </c>
      <c r="AG215" s="357" t="s">
        <v>288</v>
      </c>
      <c r="AH215" s="357" t="s">
        <v>23</v>
      </c>
    </row>
    <row r="216" spans="1:34" s="46" customFormat="1" ht="16.5" customHeight="1" hidden="1">
      <c r="A216" s="43"/>
      <c r="B216" s="44"/>
      <c r="C216" s="44"/>
      <c r="D216" s="44"/>
      <c r="E216" s="43"/>
      <c r="F216" s="43"/>
      <c r="G216" s="45"/>
      <c r="H216" s="192" t="s">
        <v>276</v>
      </c>
      <c r="I216" s="283">
        <v>158</v>
      </c>
      <c r="J216" s="192" t="s">
        <v>325</v>
      </c>
      <c r="K216" s="282" t="s">
        <v>299</v>
      </c>
      <c r="L216" s="282" t="s">
        <v>140</v>
      </c>
      <c r="M216" s="206">
        <v>37</v>
      </c>
      <c r="N216" s="105">
        <v>37</v>
      </c>
      <c r="O216" s="116"/>
      <c r="P216" s="114"/>
      <c r="Q216" s="239" t="s">
        <v>74</v>
      </c>
      <c r="R216" s="178" t="s">
        <v>274</v>
      </c>
      <c r="S216" s="48">
        <f t="shared" si="26"/>
        <v>38</v>
      </c>
      <c r="T216" s="228">
        <v>34700</v>
      </c>
      <c r="U216" s="228">
        <v>42369</v>
      </c>
      <c r="V216" s="240" t="s">
        <v>93</v>
      </c>
      <c r="X216" s="45"/>
      <c r="Y216" s="44"/>
      <c r="Z216" s="217"/>
      <c r="AC216" s="353">
        <v>39</v>
      </c>
      <c r="AD216" s="273" t="s">
        <v>332</v>
      </c>
      <c r="AE216" s="286">
        <v>175</v>
      </c>
      <c r="AF216" s="192" t="s">
        <v>323</v>
      </c>
      <c r="AG216" s="287" t="s">
        <v>302</v>
      </c>
      <c r="AH216" s="282" t="s">
        <v>190</v>
      </c>
    </row>
    <row r="217" spans="1:34" s="46" customFormat="1" ht="16.5" customHeight="1" hidden="1">
      <c r="A217" s="43"/>
      <c r="B217" s="44"/>
      <c r="C217" s="44"/>
      <c r="D217" s="44"/>
      <c r="E217" s="43"/>
      <c r="F217" s="43"/>
      <c r="G217" s="45"/>
      <c r="H217" s="355" t="s">
        <v>412</v>
      </c>
      <c r="I217" s="354">
        <v>241</v>
      </c>
      <c r="J217" s="358" t="s">
        <v>320</v>
      </c>
      <c r="K217" s="357" t="s">
        <v>288</v>
      </c>
      <c r="L217" s="357" t="s">
        <v>23</v>
      </c>
      <c r="M217" s="206">
        <v>38</v>
      </c>
      <c r="N217" s="105">
        <v>38</v>
      </c>
      <c r="O217" s="116"/>
      <c r="P217" s="114"/>
      <c r="Q217" s="239" t="s">
        <v>74</v>
      </c>
      <c r="R217" s="177" t="s">
        <v>88</v>
      </c>
      <c r="S217" s="48">
        <f t="shared" si="26"/>
        <v>39</v>
      </c>
      <c r="T217" s="228">
        <v>34700</v>
      </c>
      <c r="U217" s="228">
        <v>42369</v>
      </c>
      <c r="V217" s="240" t="s">
        <v>93</v>
      </c>
      <c r="X217" s="45"/>
      <c r="Y217" s="44"/>
      <c r="Z217" s="217"/>
      <c r="AC217" s="359">
        <v>40</v>
      </c>
      <c r="AD217" s="273" t="s">
        <v>333</v>
      </c>
      <c r="AE217" s="286">
        <v>174</v>
      </c>
      <c r="AF217" s="192" t="s">
        <v>320</v>
      </c>
      <c r="AG217" s="287" t="s">
        <v>298</v>
      </c>
      <c r="AH217" s="287" t="s">
        <v>23</v>
      </c>
    </row>
    <row r="218" spans="1:34" s="46" customFormat="1" ht="16.5" customHeight="1" hidden="1">
      <c r="A218" s="43"/>
      <c r="B218" s="44"/>
      <c r="C218" s="44"/>
      <c r="D218" s="44"/>
      <c r="E218" s="43"/>
      <c r="F218" s="43"/>
      <c r="G218" s="45"/>
      <c r="H218" s="273" t="s">
        <v>332</v>
      </c>
      <c r="I218" s="286">
        <v>175</v>
      </c>
      <c r="J218" s="192" t="s">
        <v>323</v>
      </c>
      <c r="K218" s="287" t="s">
        <v>302</v>
      </c>
      <c r="L218" s="282" t="s">
        <v>190</v>
      </c>
      <c r="M218" s="206">
        <v>39</v>
      </c>
      <c r="N218" s="105">
        <v>39</v>
      </c>
      <c r="O218" s="116"/>
      <c r="P218" s="114"/>
      <c r="Q218" s="242" t="s">
        <v>75</v>
      </c>
      <c r="R218" s="243" t="s">
        <v>49</v>
      </c>
      <c r="S218" s="244">
        <f t="shared" si="26"/>
        <v>40</v>
      </c>
      <c r="T218" s="229">
        <v>37622</v>
      </c>
      <c r="U218" s="229">
        <v>42369</v>
      </c>
      <c r="V218" s="245" t="s">
        <v>94</v>
      </c>
      <c r="X218" s="45"/>
      <c r="Y218" s="44"/>
      <c r="Z218" s="217"/>
      <c r="AC218" s="353">
        <v>41</v>
      </c>
      <c r="AD218" s="192" t="s">
        <v>183</v>
      </c>
      <c r="AE218" s="283">
        <v>11</v>
      </c>
      <c r="AF218" s="192" t="s">
        <v>278</v>
      </c>
      <c r="AG218" s="282" t="s">
        <v>279</v>
      </c>
      <c r="AH218" s="282" t="s">
        <v>324</v>
      </c>
    </row>
    <row r="219" spans="1:34" s="46" customFormat="1" ht="16.5" customHeight="1" hidden="1">
      <c r="A219" s="43"/>
      <c r="B219" s="44"/>
      <c r="C219" s="44"/>
      <c r="D219" s="44"/>
      <c r="E219" s="43"/>
      <c r="F219" s="43"/>
      <c r="G219" s="45"/>
      <c r="H219" s="273" t="s">
        <v>333</v>
      </c>
      <c r="I219" s="286">
        <v>174</v>
      </c>
      <c r="J219" s="192" t="s">
        <v>320</v>
      </c>
      <c r="K219" s="287" t="s">
        <v>298</v>
      </c>
      <c r="L219" s="287" t="s">
        <v>23</v>
      </c>
      <c r="M219" s="206">
        <v>40</v>
      </c>
      <c r="N219" s="105">
        <v>40</v>
      </c>
      <c r="O219" s="116"/>
      <c r="P219" s="114"/>
      <c r="Q219" s="246" t="s">
        <v>75</v>
      </c>
      <c r="R219" s="178" t="s">
        <v>51</v>
      </c>
      <c r="S219" s="177">
        <f t="shared" si="26"/>
        <v>41</v>
      </c>
      <c r="T219" s="228">
        <v>36892</v>
      </c>
      <c r="U219" s="228">
        <v>42369</v>
      </c>
      <c r="V219" s="240" t="s">
        <v>95</v>
      </c>
      <c r="X219" s="45"/>
      <c r="Y219" s="44"/>
      <c r="Z219" s="217"/>
      <c r="AC219" s="359">
        <v>42</v>
      </c>
      <c r="AD219" s="192" t="s">
        <v>125</v>
      </c>
      <c r="AE219" s="283">
        <v>133</v>
      </c>
      <c r="AF219" s="192" t="s">
        <v>268</v>
      </c>
      <c r="AG219" s="282" t="s">
        <v>266</v>
      </c>
      <c r="AH219" s="282" t="s">
        <v>68</v>
      </c>
    </row>
    <row r="220" spans="1:34" s="46" customFormat="1" ht="16.5" customHeight="1" hidden="1">
      <c r="A220" s="43"/>
      <c r="B220" s="44"/>
      <c r="C220" s="44"/>
      <c r="D220" s="44"/>
      <c r="E220" s="43"/>
      <c r="F220" s="43"/>
      <c r="G220" s="45"/>
      <c r="H220" s="192" t="s">
        <v>183</v>
      </c>
      <c r="I220" s="283">
        <v>11</v>
      </c>
      <c r="J220" s="192" t="s">
        <v>278</v>
      </c>
      <c r="K220" s="282" t="s">
        <v>279</v>
      </c>
      <c r="L220" s="282" t="s">
        <v>324</v>
      </c>
      <c r="M220" s="206">
        <v>41</v>
      </c>
      <c r="N220" s="105">
        <v>41</v>
      </c>
      <c r="O220" s="116"/>
      <c r="P220" s="114"/>
      <c r="Q220" s="246" t="s">
        <v>75</v>
      </c>
      <c r="R220" s="178" t="s">
        <v>52</v>
      </c>
      <c r="S220" s="177">
        <f t="shared" si="26"/>
        <v>42</v>
      </c>
      <c r="T220" s="228">
        <v>36161</v>
      </c>
      <c r="U220" s="228">
        <v>42369</v>
      </c>
      <c r="V220" s="240" t="s">
        <v>96</v>
      </c>
      <c r="X220" s="45"/>
      <c r="Y220" s="44"/>
      <c r="Z220" s="217"/>
      <c r="AC220" s="353">
        <v>43</v>
      </c>
      <c r="AD220" s="192" t="s">
        <v>280</v>
      </c>
      <c r="AE220" s="283">
        <v>21</v>
      </c>
      <c r="AF220" s="192" t="s">
        <v>278</v>
      </c>
      <c r="AG220" s="282" t="s">
        <v>281</v>
      </c>
      <c r="AH220" s="282" t="s">
        <v>324</v>
      </c>
    </row>
    <row r="221" spans="1:34" s="46" customFormat="1" ht="16.5" customHeight="1" hidden="1">
      <c r="A221" s="43"/>
      <c r="B221" s="44"/>
      <c r="C221" s="44"/>
      <c r="D221" s="44"/>
      <c r="E221" s="43"/>
      <c r="F221" s="43"/>
      <c r="G221" s="45"/>
      <c r="H221" s="192" t="s">
        <v>125</v>
      </c>
      <c r="I221" s="283">
        <v>133</v>
      </c>
      <c r="J221" s="192" t="s">
        <v>268</v>
      </c>
      <c r="K221" s="282" t="s">
        <v>266</v>
      </c>
      <c r="L221" s="282" t="s">
        <v>68</v>
      </c>
      <c r="M221" s="206">
        <v>42</v>
      </c>
      <c r="N221" s="105">
        <v>42</v>
      </c>
      <c r="O221" s="116"/>
      <c r="P221" s="114"/>
      <c r="Q221" s="247" t="s">
        <v>75</v>
      </c>
      <c r="R221" s="179" t="s">
        <v>54</v>
      </c>
      <c r="S221" s="177">
        <f t="shared" si="26"/>
        <v>43</v>
      </c>
      <c r="T221" s="228">
        <v>37622</v>
      </c>
      <c r="U221" s="228">
        <v>42369</v>
      </c>
      <c r="V221" s="240" t="s">
        <v>94</v>
      </c>
      <c r="X221" s="45"/>
      <c r="Y221" s="44"/>
      <c r="Z221" s="217"/>
      <c r="AC221" s="359">
        <v>44</v>
      </c>
      <c r="AD221" s="192" t="s">
        <v>230</v>
      </c>
      <c r="AE221" s="283">
        <v>22</v>
      </c>
      <c r="AF221" s="192" t="s">
        <v>268</v>
      </c>
      <c r="AG221" s="282" t="s">
        <v>266</v>
      </c>
      <c r="AH221" s="282" t="s">
        <v>68</v>
      </c>
    </row>
    <row r="222" spans="1:34" s="46" customFormat="1" ht="16.5" customHeight="1" hidden="1">
      <c r="A222" s="43"/>
      <c r="B222" s="44"/>
      <c r="C222" s="44"/>
      <c r="D222" s="44"/>
      <c r="E222" s="43"/>
      <c r="F222" s="43"/>
      <c r="G222" s="45"/>
      <c r="H222" s="192" t="s">
        <v>280</v>
      </c>
      <c r="I222" s="283">
        <v>21</v>
      </c>
      <c r="J222" s="192" t="s">
        <v>278</v>
      </c>
      <c r="K222" s="282" t="s">
        <v>281</v>
      </c>
      <c r="L222" s="282" t="s">
        <v>324</v>
      </c>
      <c r="M222" s="206">
        <v>43</v>
      </c>
      <c r="N222" s="105">
        <v>43</v>
      </c>
      <c r="O222" s="116"/>
      <c r="P222" s="114"/>
      <c r="Q222" s="246" t="s">
        <v>75</v>
      </c>
      <c r="R222" s="178" t="s">
        <v>55</v>
      </c>
      <c r="S222" s="177">
        <f t="shared" si="26"/>
        <v>44</v>
      </c>
      <c r="T222" s="228">
        <v>36892</v>
      </c>
      <c r="U222" s="228">
        <v>42369</v>
      </c>
      <c r="V222" s="240" t="s">
        <v>95</v>
      </c>
      <c r="X222" s="45"/>
      <c r="Y222" s="44"/>
      <c r="Z222" s="217"/>
      <c r="AC222" s="353">
        <v>45</v>
      </c>
      <c r="AD222" s="192" t="s">
        <v>231</v>
      </c>
      <c r="AE222" s="283">
        <v>23</v>
      </c>
      <c r="AF222" s="192" t="s">
        <v>282</v>
      </c>
      <c r="AG222" s="282" t="s">
        <v>283</v>
      </c>
      <c r="AH222" s="282" t="s">
        <v>129</v>
      </c>
    </row>
    <row r="223" spans="1:34" s="46" customFormat="1" ht="16.5" customHeight="1" hidden="1">
      <c r="A223" s="43"/>
      <c r="B223" s="44"/>
      <c r="C223" s="44"/>
      <c r="D223" s="44"/>
      <c r="E223" s="43"/>
      <c r="F223" s="43"/>
      <c r="G223" s="45"/>
      <c r="H223" s="192" t="s">
        <v>230</v>
      </c>
      <c r="I223" s="283">
        <v>22</v>
      </c>
      <c r="J223" s="192" t="s">
        <v>268</v>
      </c>
      <c r="K223" s="282" t="s">
        <v>266</v>
      </c>
      <c r="L223" s="282" t="s">
        <v>68</v>
      </c>
      <c r="M223" s="206">
        <v>44</v>
      </c>
      <c r="N223" s="105">
        <v>44</v>
      </c>
      <c r="O223" s="116"/>
      <c r="P223" s="114"/>
      <c r="Q223" s="246" t="s">
        <v>75</v>
      </c>
      <c r="R223" s="178" t="s">
        <v>57</v>
      </c>
      <c r="S223" s="177">
        <f t="shared" si="26"/>
        <v>45</v>
      </c>
      <c r="T223" s="228">
        <v>36161</v>
      </c>
      <c r="U223" s="228">
        <v>42369</v>
      </c>
      <c r="V223" s="240" t="s">
        <v>96</v>
      </c>
      <c r="X223" s="45"/>
      <c r="Y223" s="44"/>
      <c r="Z223" s="217"/>
      <c r="AC223" s="359">
        <v>46</v>
      </c>
      <c r="AD223" s="192" t="s">
        <v>181</v>
      </c>
      <c r="AE223" s="283">
        <v>24</v>
      </c>
      <c r="AF223" s="192" t="s">
        <v>322</v>
      </c>
      <c r="AG223" s="282" t="s">
        <v>284</v>
      </c>
      <c r="AH223" s="282" t="s">
        <v>185</v>
      </c>
    </row>
    <row r="224" spans="1:34" s="46" customFormat="1" ht="16.5" customHeight="1" hidden="1">
      <c r="A224" s="43"/>
      <c r="B224" s="44"/>
      <c r="C224" s="44"/>
      <c r="D224" s="44"/>
      <c r="E224" s="43"/>
      <c r="F224" s="43"/>
      <c r="G224" s="45"/>
      <c r="H224" s="192" t="s">
        <v>231</v>
      </c>
      <c r="I224" s="283">
        <v>23</v>
      </c>
      <c r="J224" s="192" t="s">
        <v>282</v>
      </c>
      <c r="K224" s="282" t="s">
        <v>283</v>
      </c>
      <c r="L224" s="282" t="s">
        <v>129</v>
      </c>
      <c r="M224" s="206">
        <v>45</v>
      </c>
      <c r="N224" s="105">
        <v>45</v>
      </c>
      <c r="O224" s="116"/>
      <c r="P224" s="114"/>
      <c r="Q224" s="236" t="s">
        <v>75</v>
      </c>
      <c r="R224" s="281" t="s">
        <v>367</v>
      </c>
      <c r="S224" s="177">
        <f aca="true" t="shared" si="27" ref="S224:S229">S223+1</f>
        <v>46</v>
      </c>
      <c r="T224" s="228">
        <v>1</v>
      </c>
      <c r="U224" s="227">
        <v>42369</v>
      </c>
      <c r="V224" s="237" t="s">
        <v>317</v>
      </c>
      <c r="X224" s="45"/>
      <c r="Y224" s="44"/>
      <c r="Z224" s="217"/>
      <c r="AC224" s="353">
        <v>47</v>
      </c>
      <c r="AD224" s="192" t="s">
        <v>99</v>
      </c>
      <c r="AE224" s="283">
        <v>160</v>
      </c>
      <c r="AF224" s="192" t="s">
        <v>320</v>
      </c>
      <c r="AG224" s="282" t="s">
        <v>270</v>
      </c>
      <c r="AH224" s="282" t="s">
        <v>23</v>
      </c>
    </row>
    <row r="225" spans="1:34" s="46" customFormat="1" ht="16.5" customHeight="1" hidden="1">
      <c r="A225" s="43"/>
      <c r="B225" s="44"/>
      <c r="C225" s="44"/>
      <c r="D225" s="44"/>
      <c r="E225" s="43"/>
      <c r="F225" s="43"/>
      <c r="G225" s="45"/>
      <c r="H225" s="192" t="s">
        <v>181</v>
      </c>
      <c r="I225" s="283">
        <v>24</v>
      </c>
      <c r="J225" s="192" t="s">
        <v>322</v>
      </c>
      <c r="K225" s="282" t="s">
        <v>284</v>
      </c>
      <c r="L225" s="282" t="s">
        <v>185</v>
      </c>
      <c r="M225" s="206">
        <v>46</v>
      </c>
      <c r="N225" s="105">
        <v>46</v>
      </c>
      <c r="O225" s="116"/>
      <c r="P225" s="114"/>
      <c r="Q225" s="236" t="s">
        <v>75</v>
      </c>
      <c r="R225" s="266" t="s">
        <v>326</v>
      </c>
      <c r="S225" s="177">
        <f t="shared" si="27"/>
        <v>47</v>
      </c>
      <c r="T225" s="228">
        <v>1</v>
      </c>
      <c r="U225" s="227">
        <v>42369</v>
      </c>
      <c r="V225" s="237" t="s">
        <v>317</v>
      </c>
      <c r="X225" s="45"/>
      <c r="Y225" s="44"/>
      <c r="Z225" s="217"/>
      <c r="AC225" s="359">
        <v>48</v>
      </c>
      <c r="AD225" s="192" t="s">
        <v>59</v>
      </c>
      <c r="AE225" s="283">
        <v>25</v>
      </c>
      <c r="AF225" s="192" t="s">
        <v>325</v>
      </c>
      <c r="AG225" s="282" t="s">
        <v>299</v>
      </c>
      <c r="AH225" s="282" t="s">
        <v>140</v>
      </c>
    </row>
    <row r="226" spans="1:34" s="46" customFormat="1" ht="16.5" customHeight="1" hidden="1">
      <c r="A226" s="43"/>
      <c r="B226" s="44"/>
      <c r="C226" s="44"/>
      <c r="D226" s="44"/>
      <c r="E226" s="43"/>
      <c r="F226" s="43"/>
      <c r="G226" s="45"/>
      <c r="H226" s="192" t="s">
        <v>99</v>
      </c>
      <c r="I226" s="283">
        <v>160</v>
      </c>
      <c r="J226" s="192" t="s">
        <v>320</v>
      </c>
      <c r="K226" s="282" t="s">
        <v>270</v>
      </c>
      <c r="L226" s="282" t="s">
        <v>23</v>
      </c>
      <c r="M226" s="206">
        <v>47</v>
      </c>
      <c r="N226" s="105">
        <v>47</v>
      </c>
      <c r="O226" s="116"/>
      <c r="P226" s="114"/>
      <c r="Q226" s="236" t="s">
        <v>75</v>
      </c>
      <c r="R226" s="266" t="s">
        <v>327</v>
      </c>
      <c r="S226" s="177">
        <f t="shared" si="27"/>
        <v>48</v>
      </c>
      <c r="T226" s="228">
        <v>1</v>
      </c>
      <c r="U226" s="227">
        <v>42369</v>
      </c>
      <c r="V226" s="237" t="s">
        <v>317</v>
      </c>
      <c r="X226" s="45"/>
      <c r="Y226" s="44"/>
      <c r="Z226" s="217"/>
      <c r="AC226" s="353">
        <v>49</v>
      </c>
      <c r="AD226" s="192" t="s">
        <v>182</v>
      </c>
      <c r="AE226" s="283">
        <v>129</v>
      </c>
      <c r="AF226" s="192" t="s">
        <v>267</v>
      </c>
      <c r="AG226" s="282" t="s">
        <v>134</v>
      </c>
      <c r="AH226" s="282" t="s">
        <v>189</v>
      </c>
    </row>
    <row r="227" spans="1:34" s="46" customFormat="1" ht="16.5" customHeight="1" hidden="1">
      <c r="A227" s="43"/>
      <c r="B227" s="44"/>
      <c r="C227" s="44"/>
      <c r="D227" s="44"/>
      <c r="E227" s="43"/>
      <c r="F227" s="43"/>
      <c r="G227" s="45"/>
      <c r="H227" s="192" t="s">
        <v>59</v>
      </c>
      <c r="I227" s="283">
        <v>25</v>
      </c>
      <c r="J227" s="192" t="s">
        <v>325</v>
      </c>
      <c r="K227" s="282" t="s">
        <v>299</v>
      </c>
      <c r="L227" s="282" t="s">
        <v>140</v>
      </c>
      <c r="M227" s="206">
        <v>48</v>
      </c>
      <c r="N227" s="105">
        <v>48</v>
      </c>
      <c r="O227" s="116"/>
      <c r="P227" s="114"/>
      <c r="Q227" s="236" t="s">
        <v>75</v>
      </c>
      <c r="R227" s="266" t="s">
        <v>328</v>
      </c>
      <c r="S227" s="177">
        <f t="shared" si="27"/>
        <v>49</v>
      </c>
      <c r="T227" s="228">
        <v>1</v>
      </c>
      <c r="U227" s="227">
        <v>42369</v>
      </c>
      <c r="V227" s="237" t="s">
        <v>317</v>
      </c>
      <c r="X227" s="45"/>
      <c r="Y227" s="44"/>
      <c r="Z227" s="217"/>
      <c r="AC227" s="359">
        <v>50</v>
      </c>
      <c r="AD227" s="192" t="s">
        <v>65</v>
      </c>
      <c r="AE227" s="283">
        <v>105</v>
      </c>
      <c r="AF227" s="192" t="s">
        <v>24</v>
      </c>
      <c r="AG227" s="282" t="s">
        <v>310</v>
      </c>
      <c r="AH227" s="282" t="s">
        <v>311</v>
      </c>
    </row>
    <row r="228" spans="1:34" s="46" customFormat="1" ht="16.5" customHeight="1" hidden="1">
      <c r="A228" s="43"/>
      <c r="B228" s="44"/>
      <c r="C228" s="44"/>
      <c r="D228" s="44"/>
      <c r="E228" s="43"/>
      <c r="F228" s="43"/>
      <c r="G228" s="45"/>
      <c r="H228" s="192" t="s">
        <v>182</v>
      </c>
      <c r="I228" s="283">
        <v>129</v>
      </c>
      <c r="J228" s="192" t="s">
        <v>267</v>
      </c>
      <c r="K228" s="282" t="s">
        <v>134</v>
      </c>
      <c r="L228" s="282" t="s">
        <v>189</v>
      </c>
      <c r="M228" s="206">
        <v>49</v>
      </c>
      <c r="N228" s="105">
        <v>49</v>
      </c>
      <c r="O228" s="116"/>
      <c r="P228" s="114"/>
      <c r="Q228" s="236" t="s">
        <v>75</v>
      </c>
      <c r="R228" s="266" t="s">
        <v>329</v>
      </c>
      <c r="S228" s="177">
        <f t="shared" si="27"/>
        <v>50</v>
      </c>
      <c r="T228" s="228">
        <v>1</v>
      </c>
      <c r="U228" s="227">
        <v>42369</v>
      </c>
      <c r="V228" s="237" t="s">
        <v>317</v>
      </c>
      <c r="X228" s="45"/>
      <c r="Y228" s="44"/>
      <c r="Z228" s="217"/>
      <c r="AC228" s="353">
        <v>51</v>
      </c>
      <c r="AD228" s="192" t="s">
        <v>177</v>
      </c>
      <c r="AE228" s="283">
        <v>26</v>
      </c>
      <c r="AF228" s="192" t="s">
        <v>320</v>
      </c>
      <c r="AG228" s="282" t="s">
        <v>285</v>
      </c>
      <c r="AH228" s="282" t="s">
        <v>23</v>
      </c>
    </row>
    <row r="229" spans="1:34" s="79" customFormat="1" ht="16.5" customHeight="1" hidden="1">
      <c r="A229" s="48"/>
      <c r="B229" s="55"/>
      <c r="C229" s="55"/>
      <c r="D229" s="55"/>
      <c r="E229" s="48"/>
      <c r="F229" s="48"/>
      <c r="G229" s="83"/>
      <c r="H229" s="192" t="s">
        <v>65</v>
      </c>
      <c r="I229" s="283">
        <v>105</v>
      </c>
      <c r="J229" s="192" t="s">
        <v>24</v>
      </c>
      <c r="K229" s="282" t="s">
        <v>310</v>
      </c>
      <c r="L229" s="282" t="s">
        <v>311</v>
      </c>
      <c r="M229" s="206">
        <v>50</v>
      </c>
      <c r="N229" s="105">
        <v>50</v>
      </c>
      <c r="O229" s="110"/>
      <c r="P229" s="114"/>
      <c r="Q229" s="248" t="s">
        <v>75</v>
      </c>
      <c r="R229" s="365" t="s">
        <v>425</v>
      </c>
      <c r="S229" s="241">
        <f t="shared" si="27"/>
        <v>51</v>
      </c>
      <c r="T229" s="231">
        <v>1</v>
      </c>
      <c r="U229" s="232">
        <v>42369</v>
      </c>
      <c r="V229" s="226" t="s">
        <v>317</v>
      </c>
      <c r="X229" s="45"/>
      <c r="Y229" s="44"/>
      <c r="Z229" s="218"/>
      <c r="AA229" s="46"/>
      <c r="AB229" s="46"/>
      <c r="AC229" s="359">
        <v>52</v>
      </c>
      <c r="AD229" s="192" t="s">
        <v>286</v>
      </c>
      <c r="AE229" s="283">
        <v>134</v>
      </c>
      <c r="AF229" s="192" t="s">
        <v>321</v>
      </c>
      <c r="AG229" s="282" t="s">
        <v>287</v>
      </c>
      <c r="AH229" s="282" t="s">
        <v>179</v>
      </c>
    </row>
    <row r="230" spans="1:34" s="79" customFormat="1" ht="16.5" customHeight="1" hidden="1">
      <c r="A230" s="48"/>
      <c r="B230" s="55"/>
      <c r="C230" s="55"/>
      <c r="D230" s="55"/>
      <c r="E230" s="48"/>
      <c r="F230" s="48"/>
      <c r="G230" s="83"/>
      <c r="H230" s="192" t="s">
        <v>177</v>
      </c>
      <c r="I230" s="283">
        <v>26</v>
      </c>
      <c r="J230" s="192" t="s">
        <v>320</v>
      </c>
      <c r="K230" s="282" t="s">
        <v>285</v>
      </c>
      <c r="L230" s="282" t="s">
        <v>23</v>
      </c>
      <c r="M230" s="206">
        <v>51</v>
      </c>
      <c r="N230" s="105">
        <v>51</v>
      </c>
      <c r="O230" s="110"/>
      <c r="P230" s="114"/>
      <c r="Q230" s="201" t="s">
        <v>386</v>
      </c>
      <c r="R230" s="267" t="s">
        <v>8</v>
      </c>
      <c r="S230" s="241">
        <v>52</v>
      </c>
      <c r="T230" s="231">
        <v>1</v>
      </c>
      <c r="U230" s="232">
        <v>42369</v>
      </c>
      <c r="V230" s="226" t="s">
        <v>317</v>
      </c>
      <c r="X230" s="45"/>
      <c r="Y230" s="44"/>
      <c r="Z230" s="218"/>
      <c r="AA230" s="46"/>
      <c r="AB230" s="46"/>
      <c r="AC230" s="360">
        <v>53</v>
      </c>
      <c r="AD230" s="355" t="s">
        <v>413</v>
      </c>
      <c r="AE230" s="354">
        <v>252</v>
      </c>
      <c r="AF230" s="358" t="s">
        <v>141</v>
      </c>
      <c r="AG230" s="357" t="s">
        <v>289</v>
      </c>
      <c r="AH230" s="357" t="s">
        <v>301</v>
      </c>
    </row>
    <row r="231" spans="1:34" s="64" customFormat="1" ht="16.5" customHeight="1" hidden="1">
      <c r="A231" s="48"/>
      <c r="B231" s="89"/>
      <c r="C231" s="89"/>
      <c r="D231" s="89"/>
      <c r="E231" s="90"/>
      <c r="F231" s="90"/>
      <c r="G231" s="88"/>
      <c r="H231" s="192" t="s">
        <v>286</v>
      </c>
      <c r="I231" s="283">
        <v>134</v>
      </c>
      <c r="J231" s="192" t="s">
        <v>321</v>
      </c>
      <c r="K231" s="282" t="s">
        <v>287</v>
      </c>
      <c r="L231" s="282" t="s">
        <v>179</v>
      </c>
      <c r="M231" s="206">
        <v>52</v>
      </c>
      <c r="N231" s="105">
        <v>52</v>
      </c>
      <c r="O231" s="110"/>
      <c r="P231" s="114"/>
      <c r="Q231" s="121" t="s">
        <v>74</v>
      </c>
      <c r="R231" s="122">
        <v>1</v>
      </c>
      <c r="S231" s="123">
        <f>VLOOKUP($Q231,$Q$180:$S$217,3)</f>
        <v>39</v>
      </c>
      <c r="T231" s="120"/>
      <c r="U231" s="167"/>
      <c r="V231" s="167"/>
      <c r="X231" s="45"/>
      <c r="Y231" s="44"/>
      <c r="Z231" s="219"/>
      <c r="AA231" s="46"/>
      <c r="AB231" s="46"/>
      <c r="AC231" s="361">
        <v>54</v>
      </c>
      <c r="AD231" s="355" t="s">
        <v>414</v>
      </c>
      <c r="AE231" s="354">
        <v>254</v>
      </c>
      <c r="AF231" s="358" t="s">
        <v>384</v>
      </c>
      <c r="AG231" s="357" t="s">
        <v>13</v>
      </c>
      <c r="AH231" s="357" t="s">
        <v>187</v>
      </c>
    </row>
    <row r="232" spans="1:34" s="64" customFormat="1" ht="16.5" customHeight="1" hidden="1">
      <c r="A232" s="48"/>
      <c r="B232" s="89"/>
      <c r="C232" s="89"/>
      <c r="D232" s="89"/>
      <c r="E232" s="90"/>
      <c r="F232" s="90"/>
      <c r="G232" s="88"/>
      <c r="H232" s="355" t="s">
        <v>413</v>
      </c>
      <c r="I232" s="354">
        <v>252</v>
      </c>
      <c r="J232" s="358" t="s">
        <v>141</v>
      </c>
      <c r="K232" s="357" t="s">
        <v>289</v>
      </c>
      <c r="L232" s="357" t="s">
        <v>301</v>
      </c>
      <c r="M232" s="206">
        <v>53</v>
      </c>
      <c r="N232" s="105">
        <v>53</v>
      </c>
      <c r="O232" s="110"/>
      <c r="P232" s="114"/>
      <c r="Q232" s="124" t="s">
        <v>75</v>
      </c>
      <c r="R232" s="125">
        <f>VLOOKUP($Q232,$Q$218:$S$228,3,FALSE)</f>
        <v>40</v>
      </c>
      <c r="S232" s="126">
        <f>VLOOKUP($Q232,$Q$218:$S$230,3)</f>
        <v>51</v>
      </c>
      <c r="T232" s="42"/>
      <c r="U232" s="167"/>
      <c r="V232" s="167"/>
      <c r="X232" s="45"/>
      <c r="Y232" s="44"/>
      <c r="Z232" s="219"/>
      <c r="AA232" s="46"/>
      <c r="AB232" s="46"/>
      <c r="AC232" s="353">
        <v>55</v>
      </c>
      <c r="AD232" s="192" t="s">
        <v>232</v>
      </c>
      <c r="AE232" s="283">
        <v>30</v>
      </c>
      <c r="AF232" s="192" t="s">
        <v>325</v>
      </c>
      <c r="AG232" s="282" t="s">
        <v>308</v>
      </c>
      <c r="AH232" s="282" t="s">
        <v>140</v>
      </c>
    </row>
    <row r="233" spans="1:34" s="64" customFormat="1" ht="16.5" customHeight="1" hidden="1">
      <c r="A233" s="48"/>
      <c r="B233" s="89"/>
      <c r="C233" s="89"/>
      <c r="D233" s="89"/>
      <c r="E233" s="90"/>
      <c r="F233" s="90"/>
      <c r="G233" s="88"/>
      <c r="H233" s="355" t="s">
        <v>414</v>
      </c>
      <c r="I233" s="354">
        <v>254</v>
      </c>
      <c r="J233" s="358" t="s">
        <v>384</v>
      </c>
      <c r="K233" s="357" t="s">
        <v>13</v>
      </c>
      <c r="L233" s="357" t="s">
        <v>187</v>
      </c>
      <c r="M233" s="206">
        <v>54</v>
      </c>
      <c r="N233" s="105">
        <v>54</v>
      </c>
      <c r="O233" s="119"/>
      <c r="P233" s="114"/>
      <c r="Q233" s="303" t="s">
        <v>386</v>
      </c>
      <c r="R233" s="125">
        <f>VLOOKUP($Q233,$Q$218:$S$230,3,FALSE)</f>
        <v>52</v>
      </c>
      <c r="S233" s="126">
        <f>VLOOKUP($Q233,$Q$230:$S$230,3)</f>
        <v>52</v>
      </c>
      <c r="T233" s="42"/>
      <c r="U233" s="167"/>
      <c r="V233" s="167"/>
      <c r="X233" s="45"/>
      <c r="Y233" s="44"/>
      <c r="Z233" s="219"/>
      <c r="AA233" s="46"/>
      <c r="AB233" s="46"/>
      <c r="AC233" s="359">
        <v>56</v>
      </c>
      <c r="AD233" s="192" t="s">
        <v>233</v>
      </c>
      <c r="AE233" s="283">
        <v>31</v>
      </c>
      <c r="AF233" s="192" t="s">
        <v>141</v>
      </c>
      <c r="AG233" s="282" t="s">
        <v>289</v>
      </c>
      <c r="AH233" s="282" t="s">
        <v>301</v>
      </c>
    </row>
    <row r="234" spans="5:34" ht="16.5" customHeight="1" hidden="1">
      <c r="E234" s="4"/>
      <c r="H234" s="192" t="s">
        <v>232</v>
      </c>
      <c r="I234" s="283">
        <v>30</v>
      </c>
      <c r="J234" s="192" t="s">
        <v>325</v>
      </c>
      <c r="K234" s="282" t="s">
        <v>308</v>
      </c>
      <c r="L234" s="282" t="s">
        <v>140</v>
      </c>
      <c r="M234" s="206">
        <v>55</v>
      </c>
      <c r="N234" s="105">
        <v>55</v>
      </c>
      <c r="O234" s="119"/>
      <c r="P234" s="114"/>
      <c r="Q234" s="249" t="s">
        <v>77</v>
      </c>
      <c r="R234" s="250" t="e">
        <f ca="1">OFFSET($R$178,VLOOKUP($M20,$Q$231:$S$233,2,FALSE),0,VLOOKUP($M20,$Q$231:$S$233,3,FALSE)-VLOOKUP($M20,$Q$231:$S$233,2,FALSE)+1,1)</f>
        <v>#N/A</v>
      </c>
      <c r="S234" s="251" t="s">
        <v>78</v>
      </c>
      <c r="T234" s="42"/>
      <c r="U234" s="167"/>
      <c r="V234" s="167"/>
      <c r="X234" s="45"/>
      <c r="AC234" s="353">
        <v>57</v>
      </c>
      <c r="AD234" s="192" t="s">
        <v>128</v>
      </c>
      <c r="AE234" s="283">
        <v>136</v>
      </c>
      <c r="AF234" s="192" t="s">
        <v>267</v>
      </c>
      <c r="AG234" s="282" t="s">
        <v>134</v>
      </c>
      <c r="AH234" s="282" t="s">
        <v>189</v>
      </c>
    </row>
    <row r="235" spans="5:34" ht="16.5" customHeight="1" hidden="1">
      <c r="E235" s="4"/>
      <c r="H235" s="192" t="s">
        <v>233</v>
      </c>
      <c r="I235" s="283">
        <v>31</v>
      </c>
      <c r="J235" s="192" t="s">
        <v>141</v>
      </c>
      <c r="K235" s="282" t="s">
        <v>289</v>
      </c>
      <c r="L235" s="282" t="s">
        <v>301</v>
      </c>
      <c r="M235" s="206">
        <v>56</v>
      </c>
      <c r="N235" s="105">
        <v>56</v>
      </c>
      <c r="O235" s="119"/>
      <c r="P235" s="114"/>
      <c r="X235" s="45"/>
      <c r="AC235" s="359">
        <v>58</v>
      </c>
      <c r="AD235" s="192" t="s">
        <v>234</v>
      </c>
      <c r="AE235" s="283">
        <v>75</v>
      </c>
      <c r="AF235" s="192" t="s">
        <v>141</v>
      </c>
      <c r="AG235" s="282" t="s">
        <v>277</v>
      </c>
      <c r="AH235" s="282" t="s">
        <v>301</v>
      </c>
    </row>
    <row r="236" spans="5:34" ht="16.5" customHeight="1" hidden="1">
      <c r="E236" s="4"/>
      <c r="H236" s="192" t="s">
        <v>128</v>
      </c>
      <c r="I236" s="283">
        <v>136</v>
      </c>
      <c r="J236" s="192" t="s">
        <v>267</v>
      </c>
      <c r="K236" s="282" t="s">
        <v>134</v>
      </c>
      <c r="L236" s="282" t="s">
        <v>189</v>
      </c>
      <c r="M236" s="206">
        <v>57</v>
      </c>
      <c r="N236" s="105">
        <v>57</v>
      </c>
      <c r="O236" s="127"/>
      <c r="P236" s="114"/>
      <c r="X236" s="45"/>
      <c r="AC236" s="353">
        <v>59</v>
      </c>
      <c r="AD236" s="192" t="s">
        <v>235</v>
      </c>
      <c r="AE236" s="283">
        <v>86</v>
      </c>
      <c r="AF236" s="276" t="s">
        <v>350</v>
      </c>
      <c r="AG236" s="282" t="s">
        <v>290</v>
      </c>
      <c r="AH236" s="282" t="s">
        <v>130</v>
      </c>
    </row>
    <row r="237" spans="5:34" ht="16.5" customHeight="1" hidden="1">
      <c r="E237" s="4"/>
      <c r="H237" s="192" t="s">
        <v>234</v>
      </c>
      <c r="I237" s="283">
        <v>75</v>
      </c>
      <c r="J237" s="192" t="s">
        <v>141</v>
      </c>
      <c r="K237" s="282" t="s">
        <v>277</v>
      </c>
      <c r="L237" s="282" t="s">
        <v>301</v>
      </c>
      <c r="M237" s="206">
        <v>58</v>
      </c>
      <c r="N237" s="105">
        <v>58</v>
      </c>
      <c r="O237" s="127"/>
      <c r="P237" s="114"/>
      <c r="X237" s="45"/>
      <c r="AC237" s="359">
        <v>60</v>
      </c>
      <c r="AD237" s="192" t="s">
        <v>29</v>
      </c>
      <c r="AE237" s="283">
        <v>82</v>
      </c>
      <c r="AF237" s="274" t="s">
        <v>141</v>
      </c>
      <c r="AG237" s="282" t="s">
        <v>300</v>
      </c>
      <c r="AH237" s="282" t="s">
        <v>301</v>
      </c>
    </row>
    <row r="238" spans="5:34" ht="16.5" customHeight="1" hidden="1">
      <c r="E238" s="4"/>
      <c r="H238" s="192" t="s">
        <v>235</v>
      </c>
      <c r="I238" s="283">
        <v>86</v>
      </c>
      <c r="J238" s="276" t="s">
        <v>350</v>
      </c>
      <c r="K238" s="282" t="s">
        <v>290</v>
      </c>
      <c r="L238" s="282" t="s">
        <v>130</v>
      </c>
      <c r="M238" s="206">
        <v>59</v>
      </c>
      <c r="N238" s="105">
        <v>59</v>
      </c>
      <c r="O238" s="127"/>
      <c r="P238" s="114"/>
      <c r="W238" s="45"/>
      <c r="Z238" s="221"/>
      <c r="AC238" s="353">
        <v>61</v>
      </c>
      <c r="AD238" s="192" t="s">
        <v>127</v>
      </c>
      <c r="AE238" s="283">
        <v>135</v>
      </c>
      <c r="AF238" s="192" t="s">
        <v>321</v>
      </c>
      <c r="AG238" s="282" t="s">
        <v>287</v>
      </c>
      <c r="AH238" s="282" t="s">
        <v>179</v>
      </c>
    </row>
    <row r="239" spans="5:34" ht="16.5" customHeight="1" hidden="1">
      <c r="E239" s="4"/>
      <c r="H239" s="192" t="s">
        <v>29</v>
      </c>
      <c r="I239" s="283">
        <v>82</v>
      </c>
      <c r="J239" s="274" t="s">
        <v>141</v>
      </c>
      <c r="K239" s="282" t="s">
        <v>300</v>
      </c>
      <c r="L239" s="282" t="s">
        <v>301</v>
      </c>
      <c r="M239" s="206">
        <v>60</v>
      </c>
      <c r="N239" s="105">
        <v>60</v>
      </c>
      <c r="O239" s="127"/>
      <c r="P239" s="114"/>
      <c r="W239" s="45"/>
      <c r="Z239" s="221"/>
      <c r="AC239" s="359">
        <v>62</v>
      </c>
      <c r="AD239" s="192" t="s">
        <v>251</v>
      </c>
      <c r="AE239" s="283">
        <v>153</v>
      </c>
      <c r="AF239" s="192" t="s">
        <v>267</v>
      </c>
      <c r="AG239" s="282" t="s">
        <v>134</v>
      </c>
      <c r="AH239" s="282" t="s">
        <v>189</v>
      </c>
    </row>
    <row r="240" spans="5:34" ht="16.5" customHeight="1" hidden="1">
      <c r="E240" s="4"/>
      <c r="H240" s="192" t="s">
        <v>127</v>
      </c>
      <c r="I240" s="283">
        <v>135</v>
      </c>
      <c r="J240" s="192" t="s">
        <v>321</v>
      </c>
      <c r="K240" s="282" t="s">
        <v>287</v>
      </c>
      <c r="L240" s="282" t="s">
        <v>179</v>
      </c>
      <c r="M240" s="206">
        <v>61</v>
      </c>
      <c r="N240" s="105">
        <v>61</v>
      </c>
      <c r="O240" s="127"/>
      <c r="P240" s="114"/>
      <c r="W240" s="45"/>
      <c r="Z240" s="221"/>
      <c r="AC240" s="353">
        <v>63</v>
      </c>
      <c r="AD240" s="217" t="s">
        <v>365</v>
      </c>
      <c r="AE240" s="281">
        <v>218</v>
      </c>
      <c r="AF240" s="192" t="s">
        <v>267</v>
      </c>
      <c r="AG240" s="282" t="s">
        <v>134</v>
      </c>
      <c r="AH240" s="282" t="s">
        <v>189</v>
      </c>
    </row>
    <row r="241" spans="5:34" ht="16.5" customHeight="1" hidden="1">
      <c r="E241" s="4"/>
      <c r="H241" s="192" t="s">
        <v>251</v>
      </c>
      <c r="I241" s="283">
        <v>153</v>
      </c>
      <c r="J241" s="192" t="s">
        <v>267</v>
      </c>
      <c r="K241" s="282" t="s">
        <v>134</v>
      </c>
      <c r="L241" s="282" t="s">
        <v>189</v>
      </c>
      <c r="M241" s="206">
        <v>62</v>
      </c>
      <c r="N241" s="105">
        <v>62</v>
      </c>
      <c r="O241" s="127"/>
      <c r="P241" s="114"/>
      <c r="W241" s="45"/>
      <c r="Z241" s="221"/>
      <c r="AC241" s="359">
        <v>64</v>
      </c>
      <c r="AD241" s="217" t="s">
        <v>366</v>
      </c>
      <c r="AE241" s="283">
        <v>219</v>
      </c>
      <c r="AF241" s="276" t="s">
        <v>321</v>
      </c>
      <c r="AG241" s="285" t="s">
        <v>206</v>
      </c>
      <c r="AH241" s="285" t="s">
        <v>385</v>
      </c>
    </row>
    <row r="242" spans="5:34" ht="16.5" customHeight="1" hidden="1">
      <c r="E242" s="4"/>
      <c r="H242" s="217" t="s">
        <v>365</v>
      </c>
      <c r="I242" s="281">
        <v>218</v>
      </c>
      <c r="J242" s="192" t="s">
        <v>267</v>
      </c>
      <c r="K242" s="282" t="s">
        <v>134</v>
      </c>
      <c r="L242" s="282" t="s">
        <v>189</v>
      </c>
      <c r="M242" s="206">
        <v>63</v>
      </c>
      <c r="N242" s="105">
        <v>63</v>
      </c>
      <c r="O242" s="127"/>
      <c r="P242" s="114"/>
      <c r="W242" s="45"/>
      <c r="Z242" s="221"/>
      <c r="AC242" s="353">
        <v>65</v>
      </c>
      <c r="AD242" s="217" t="s">
        <v>351</v>
      </c>
      <c r="AE242" s="281">
        <v>190</v>
      </c>
      <c r="AF242" s="192" t="s">
        <v>384</v>
      </c>
      <c r="AG242" s="282" t="s">
        <v>15</v>
      </c>
      <c r="AH242" s="282" t="s">
        <v>187</v>
      </c>
    </row>
    <row r="243" spans="5:34" ht="16.5" customHeight="1" hidden="1">
      <c r="E243" s="4"/>
      <c r="H243" s="217" t="s">
        <v>366</v>
      </c>
      <c r="I243" s="283">
        <v>219</v>
      </c>
      <c r="J243" s="276" t="s">
        <v>321</v>
      </c>
      <c r="K243" s="285" t="s">
        <v>206</v>
      </c>
      <c r="L243" s="285" t="s">
        <v>385</v>
      </c>
      <c r="M243" s="206">
        <v>64</v>
      </c>
      <c r="N243" s="105">
        <v>64</v>
      </c>
      <c r="O243" s="127"/>
      <c r="P243" s="114"/>
      <c r="W243" s="51"/>
      <c r="Z243" s="222"/>
      <c r="AC243" s="359">
        <v>66</v>
      </c>
      <c r="AD243" s="192" t="s">
        <v>236</v>
      </c>
      <c r="AE243" s="283">
        <v>36</v>
      </c>
      <c r="AF243" s="192" t="s">
        <v>268</v>
      </c>
      <c r="AG243" s="282" t="s">
        <v>266</v>
      </c>
      <c r="AH243" s="282" t="s">
        <v>68</v>
      </c>
    </row>
    <row r="244" spans="5:34" ht="16.5" customHeight="1" hidden="1">
      <c r="E244" s="4"/>
      <c r="H244" s="217" t="s">
        <v>351</v>
      </c>
      <c r="I244" s="281">
        <v>190</v>
      </c>
      <c r="J244" s="192" t="s">
        <v>384</v>
      </c>
      <c r="K244" s="282" t="s">
        <v>15</v>
      </c>
      <c r="L244" s="282" t="s">
        <v>187</v>
      </c>
      <c r="M244" s="206">
        <v>65</v>
      </c>
      <c r="N244" s="105">
        <v>65</v>
      </c>
      <c r="O244" s="127"/>
      <c r="P244" s="114"/>
      <c r="W244" s="51"/>
      <c r="Z244" s="222"/>
      <c r="AC244" s="353">
        <v>67</v>
      </c>
      <c r="AD244" s="192" t="s">
        <v>197</v>
      </c>
      <c r="AE244" s="283">
        <v>37</v>
      </c>
      <c r="AF244" s="192" t="s">
        <v>384</v>
      </c>
      <c r="AG244" s="282" t="s">
        <v>198</v>
      </c>
      <c r="AH244" s="282" t="s">
        <v>187</v>
      </c>
    </row>
    <row r="245" spans="5:34" ht="16.5" customHeight="1" hidden="1">
      <c r="E245" s="4"/>
      <c r="H245" s="192" t="s">
        <v>236</v>
      </c>
      <c r="I245" s="283">
        <v>36</v>
      </c>
      <c r="J245" s="192" t="s">
        <v>268</v>
      </c>
      <c r="K245" s="282" t="s">
        <v>266</v>
      </c>
      <c r="L245" s="282" t="s">
        <v>68</v>
      </c>
      <c r="M245" s="206">
        <v>66</v>
      </c>
      <c r="N245" s="105">
        <v>66</v>
      </c>
      <c r="O245" s="127"/>
      <c r="P245" s="114"/>
      <c r="AC245" s="359">
        <v>68</v>
      </c>
      <c r="AD245" s="192" t="s">
        <v>237</v>
      </c>
      <c r="AE245" s="283">
        <v>88</v>
      </c>
      <c r="AF245" s="192" t="s">
        <v>320</v>
      </c>
      <c r="AG245" s="282" t="s">
        <v>195</v>
      </c>
      <c r="AH245" s="282" t="s">
        <v>23</v>
      </c>
    </row>
    <row r="246" spans="5:34" ht="16.5" customHeight="1" hidden="1">
      <c r="E246" s="4"/>
      <c r="H246" s="192" t="s">
        <v>197</v>
      </c>
      <c r="I246" s="283">
        <v>37</v>
      </c>
      <c r="J246" s="192" t="s">
        <v>384</v>
      </c>
      <c r="K246" s="282" t="s">
        <v>198</v>
      </c>
      <c r="L246" s="282" t="s">
        <v>187</v>
      </c>
      <c r="M246" s="206">
        <v>67</v>
      </c>
      <c r="N246" s="105">
        <v>67</v>
      </c>
      <c r="O246" s="127"/>
      <c r="P246" s="114"/>
      <c r="AC246" s="353">
        <v>69</v>
      </c>
      <c r="AD246" s="217" t="s">
        <v>352</v>
      </c>
      <c r="AE246" s="281">
        <v>187</v>
      </c>
      <c r="AF246" s="217" t="s">
        <v>353</v>
      </c>
      <c r="AG246" s="284" t="s">
        <v>354</v>
      </c>
      <c r="AH246" s="284" t="s">
        <v>353</v>
      </c>
    </row>
    <row r="247" spans="5:34" ht="16.5" customHeight="1" hidden="1">
      <c r="E247" s="4"/>
      <c r="H247" s="192" t="s">
        <v>237</v>
      </c>
      <c r="I247" s="283">
        <v>88</v>
      </c>
      <c r="J247" s="192" t="s">
        <v>320</v>
      </c>
      <c r="K247" s="282" t="s">
        <v>195</v>
      </c>
      <c r="L247" s="282" t="s">
        <v>23</v>
      </c>
      <c r="M247" s="206">
        <v>68</v>
      </c>
      <c r="N247" s="105">
        <v>68</v>
      </c>
      <c r="O247" s="127"/>
      <c r="P247" s="114"/>
      <c r="AC247" s="359">
        <v>70</v>
      </c>
      <c r="AD247" s="192" t="s">
        <v>238</v>
      </c>
      <c r="AE247" s="283">
        <v>115</v>
      </c>
      <c r="AF247" s="192" t="s">
        <v>384</v>
      </c>
      <c r="AG247" s="282" t="s">
        <v>15</v>
      </c>
      <c r="AH247" s="282" t="s">
        <v>187</v>
      </c>
    </row>
    <row r="248" spans="5:34" ht="16.5" customHeight="1" hidden="1">
      <c r="E248" s="4"/>
      <c r="H248" s="217" t="s">
        <v>352</v>
      </c>
      <c r="I248" s="281">
        <v>187</v>
      </c>
      <c r="J248" s="217" t="s">
        <v>353</v>
      </c>
      <c r="K248" s="284" t="s">
        <v>354</v>
      </c>
      <c r="L248" s="284" t="s">
        <v>353</v>
      </c>
      <c r="M248" s="206">
        <v>69</v>
      </c>
      <c r="N248" s="105">
        <v>69</v>
      </c>
      <c r="O248" s="127"/>
      <c r="P248" s="114"/>
      <c r="AC248" s="353">
        <v>71</v>
      </c>
      <c r="AD248" s="192" t="s">
        <v>239</v>
      </c>
      <c r="AE248" s="283">
        <v>39</v>
      </c>
      <c r="AF248" s="192" t="s">
        <v>267</v>
      </c>
      <c r="AG248" s="282" t="s">
        <v>134</v>
      </c>
      <c r="AH248" s="282" t="s">
        <v>189</v>
      </c>
    </row>
    <row r="249" spans="5:34" ht="16.5" customHeight="1" hidden="1">
      <c r="E249" s="4"/>
      <c r="H249" s="192" t="s">
        <v>238</v>
      </c>
      <c r="I249" s="283">
        <v>115</v>
      </c>
      <c r="J249" s="192" t="s">
        <v>384</v>
      </c>
      <c r="K249" s="282" t="s">
        <v>15</v>
      </c>
      <c r="L249" s="282" t="s">
        <v>187</v>
      </c>
      <c r="M249" s="206">
        <v>70</v>
      </c>
      <c r="N249" s="105">
        <v>70</v>
      </c>
      <c r="O249" s="127"/>
      <c r="P249" s="114"/>
      <c r="AC249" s="353">
        <v>72</v>
      </c>
      <c r="AD249" s="192" t="s">
        <v>69</v>
      </c>
      <c r="AE249" s="283">
        <v>40</v>
      </c>
      <c r="AF249" s="192" t="s">
        <v>321</v>
      </c>
      <c r="AG249" s="282" t="s">
        <v>199</v>
      </c>
      <c r="AH249" s="282" t="s">
        <v>179</v>
      </c>
    </row>
    <row r="250" spans="5:34" ht="16.5" customHeight="1" hidden="1">
      <c r="E250" s="4"/>
      <c r="H250" s="192" t="s">
        <v>239</v>
      </c>
      <c r="I250" s="283">
        <v>39</v>
      </c>
      <c r="J250" s="192" t="s">
        <v>267</v>
      </c>
      <c r="K250" s="282" t="s">
        <v>134</v>
      </c>
      <c r="L250" s="282" t="s">
        <v>189</v>
      </c>
      <c r="M250" s="206">
        <v>71</v>
      </c>
      <c r="N250" s="105">
        <v>71</v>
      </c>
      <c r="O250" s="127"/>
      <c r="P250" s="114"/>
      <c r="AC250" s="360">
        <v>73</v>
      </c>
      <c r="AD250" s="355" t="s">
        <v>415</v>
      </c>
      <c r="AE250" s="354">
        <v>236</v>
      </c>
      <c r="AF250" s="358" t="s">
        <v>278</v>
      </c>
      <c r="AG250" s="357" t="s">
        <v>201</v>
      </c>
      <c r="AH250" s="357" t="s">
        <v>324</v>
      </c>
    </row>
    <row r="251" spans="5:34" ht="16.5" customHeight="1" hidden="1">
      <c r="E251" s="4"/>
      <c r="H251" s="192" t="s">
        <v>69</v>
      </c>
      <c r="I251" s="283">
        <v>40</v>
      </c>
      <c r="J251" s="192" t="s">
        <v>321</v>
      </c>
      <c r="K251" s="282" t="s">
        <v>199</v>
      </c>
      <c r="L251" s="282" t="s">
        <v>179</v>
      </c>
      <c r="M251" s="206">
        <v>72</v>
      </c>
      <c r="N251" s="105">
        <v>72</v>
      </c>
      <c r="O251" s="127"/>
      <c r="AC251" s="353">
        <v>74</v>
      </c>
      <c r="AD251" s="192" t="s">
        <v>334</v>
      </c>
      <c r="AE251" s="283">
        <v>90</v>
      </c>
      <c r="AF251" s="192" t="s">
        <v>268</v>
      </c>
      <c r="AG251" s="282" t="s">
        <v>304</v>
      </c>
      <c r="AH251" s="282" t="s">
        <v>68</v>
      </c>
    </row>
    <row r="252" spans="5:34" ht="16.5" customHeight="1" hidden="1">
      <c r="E252" s="4"/>
      <c r="H252" s="355" t="s">
        <v>415</v>
      </c>
      <c r="I252" s="354">
        <v>236</v>
      </c>
      <c r="J252" s="358" t="s">
        <v>278</v>
      </c>
      <c r="K252" s="357" t="s">
        <v>201</v>
      </c>
      <c r="L252" s="357" t="s">
        <v>324</v>
      </c>
      <c r="M252" s="206">
        <v>73</v>
      </c>
      <c r="N252" s="105">
        <v>73</v>
      </c>
      <c r="AC252" s="353">
        <v>75</v>
      </c>
      <c r="AD252" s="217" t="s">
        <v>355</v>
      </c>
      <c r="AE252" s="281">
        <v>89</v>
      </c>
      <c r="AF252" s="274" t="s">
        <v>323</v>
      </c>
      <c r="AG252" s="282" t="s">
        <v>302</v>
      </c>
      <c r="AH252" s="282" t="s">
        <v>190</v>
      </c>
    </row>
    <row r="253" spans="5:34" ht="16.5" customHeight="1" hidden="1">
      <c r="E253" s="4"/>
      <c r="H253" s="192" t="s">
        <v>334</v>
      </c>
      <c r="I253" s="283">
        <v>90</v>
      </c>
      <c r="J253" s="192" t="s">
        <v>268</v>
      </c>
      <c r="K253" s="282" t="s">
        <v>304</v>
      </c>
      <c r="L253" s="282" t="s">
        <v>68</v>
      </c>
      <c r="M253" s="206">
        <v>74</v>
      </c>
      <c r="N253" s="105">
        <v>74</v>
      </c>
      <c r="AC253" s="353">
        <v>76</v>
      </c>
      <c r="AD253" s="192" t="s">
        <v>12</v>
      </c>
      <c r="AE253" s="283">
        <v>139</v>
      </c>
      <c r="AF253" s="192" t="s">
        <v>384</v>
      </c>
      <c r="AG253" s="282" t="s">
        <v>13</v>
      </c>
      <c r="AH253" s="282" t="s">
        <v>187</v>
      </c>
    </row>
    <row r="254" spans="5:34" ht="16.5" customHeight="1" hidden="1">
      <c r="E254" s="4"/>
      <c r="H254" s="217" t="s">
        <v>355</v>
      </c>
      <c r="I254" s="281">
        <v>89</v>
      </c>
      <c r="J254" s="274" t="s">
        <v>323</v>
      </c>
      <c r="K254" s="282" t="s">
        <v>302</v>
      </c>
      <c r="L254" s="282" t="s">
        <v>190</v>
      </c>
      <c r="M254" s="206">
        <v>75</v>
      </c>
      <c r="N254" s="105">
        <v>75</v>
      </c>
      <c r="AC254" s="360">
        <v>77</v>
      </c>
      <c r="AD254" s="355" t="s">
        <v>416</v>
      </c>
      <c r="AE254" s="354">
        <v>238</v>
      </c>
      <c r="AF254" s="358" t="s">
        <v>267</v>
      </c>
      <c r="AG254" s="357" t="s">
        <v>134</v>
      </c>
      <c r="AH254" s="357" t="s">
        <v>189</v>
      </c>
    </row>
    <row r="255" spans="5:34" ht="16.5" customHeight="1" hidden="1">
      <c r="E255" s="4"/>
      <c r="H255" s="192" t="s">
        <v>12</v>
      </c>
      <c r="I255" s="283">
        <v>139</v>
      </c>
      <c r="J255" s="192" t="s">
        <v>384</v>
      </c>
      <c r="K255" s="282" t="s">
        <v>13</v>
      </c>
      <c r="L255" s="282" t="s">
        <v>187</v>
      </c>
      <c r="M255" s="206">
        <v>76</v>
      </c>
      <c r="N255" s="105">
        <v>76</v>
      </c>
      <c r="AC255" s="360">
        <v>78</v>
      </c>
      <c r="AD255" s="355" t="s">
        <v>417</v>
      </c>
      <c r="AE255" s="354">
        <v>242</v>
      </c>
      <c r="AF255" s="358" t="s">
        <v>320</v>
      </c>
      <c r="AG255" s="357" t="s">
        <v>196</v>
      </c>
      <c r="AH255" s="357" t="s">
        <v>23</v>
      </c>
    </row>
    <row r="256" spans="5:34" ht="16.5" customHeight="1" hidden="1">
      <c r="E256" s="4"/>
      <c r="H256" s="355" t="s">
        <v>416</v>
      </c>
      <c r="I256" s="354">
        <v>238</v>
      </c>
      <c r="J256" s="358" t="s">
        <v>267</v>
      </c>
      <c r="K256" s="357" t="s">
        <v>134</v>
      </c>
      <c r="L256" s="357" t="s">
        <v>189</v>
      </c>
      <c r="M256" s="206">
        <v>77</v>
      </c>
      <c r="N256" s="105">
        <v>77</v>
      </c>
      <c r="AC256" s="353">
        <v>79</v>
      </c>
      <c r="AD256" s="192" t="s">
        <v>240</v>
      </c>
      <c r="AE256" s="283">
        <v>41</v>
      </c>
      <c r="AF256" s="192" t="s">
        <v>160</v>
      </c>
      <c r="AG256" s="282" t="s">
        <v>200</v>
      </c>
      <c r="AH256" s="282" t="s">
        <v>131</v>
      </c>
    </row>
    <row r="257" spans="5:34" ht="16.5" customHeight="1" hidden="1">
      <c r="E257" s="4"/>
      <c r="H257" s="355" t="s">
        <v>417</v>
      </c>
      <c r="I257" s="354">
        <v>242</v>
      </c>
      <c r="J257" s="358" t="s">
        <v>320</v>
      </c>
      <c r="K257" s="357" t="s">
        <v>196</v>
      </c>
      <c r="L257" s="357" t="s">
        <v>23</v>
      </c>
      <c r="M257" s="206">
        <v>78</v>
      </c>
      <c r="N257" s="105">
        <v>78</v>
      </c>
      <c r="AC257" s="360">
        <v>80</v>
      </c>
      <c r="AD257" s="355" t="s">
        <v>418</v>
      </c>
      <c r="AE257" s="354">
        <v>248</v>
      </c>
      <c r="AF257" s="362" t="s">
        <v>384</v>
      </c>
      <c r="AG257" s="357" t="s">
        <v>15</v>
      </c>
      <c r="AH257" s="357" t="s">
        <v>187</v>
      </c>
    </row>
    <row r="258" spans="5:34" ht="16.5" customHeight="1" hidden="1">
      <c r="E258" s="4"/>
      <c r="H258" s="192" t="s">
        <v>240</v>
      </c>
      <c r="I258" s="283">
        <v>41</v>
      </c>
      <c r="J258" s="192" t="s">
        <v>160</v>
      </c>
      <c r="K258" s="282" t="s">
        <v>200</v>
      </c>
      <c r="L258" s="282" t="s">
        <v>131</v>
      </c>
      <c r="M258" s="206">
        <v>79</v>
      </c>
      <c r="N258" s="105">
        <v>79</v>
      </c>
      <c r="AC258" s="353">
        <v>81</v>
      </c>
      <c r="AD258" s="192" t="s">
        <v>241</v>
      </c>
      <c r="AE258" s="283">
        <v>42</v>
      </c>
      <c r="AF258" s="192" t="s">
        <v>267</v>
      </c>
      <c r="AG258" s="282" t="s">
        <v>134</v>
      </c>
      <c r="AH258" s="282" t="s">
        <v>189</v>
      </c>
    </row>
    <row r="259" spans="5:34" ht="16.5" customHeight="1" hidden="1">
      <c r="E259" s="4"/>
      <c r="H259" s="355" t="s">
        <v>418</v>
      </c>
      <c r="I259" s="354">
        <v>248</v>
      </c>
      <c r="J259" s="362" t="s">
        <v>384</v>
      </c>
      <c r="K259" s="357" t="s">
        <v>15</v>
      </c>
      <c r="L259" s="357" t="s">
        <v>187</v>
      </c>
      <c r="M259" s="206">
        <v>80</v>
      </c>
      <c r="N259" s="105">
        <v>80</v>
      </c>
      <c r="AC259" s="353">
        <v>82</v>
      </c>
      <c r="AD259" s="217" t="s">
        <v>419</v>
      </c>
      <c r="AE259" s="281">
        <v>259</v>
      </c>
      <c r="AF259" s="192" t="s">
        <v>322</v>
      </c>
      <c r="AG259" s="282" t="s">
        <v>284</v>
      </c>
      <c r="AH259" s="282" t="s">
        <v>185</v>
      </c>
    </row>
    <row r="260" spans="5:34" ht="16.5" customHeight="1" hidden="1">
      <c r="E260" s="4"/>
      <c r="H260" s="192" t="s">
        <v>241</v>
      </c>
      <c r="I260" s="283">
        <v>42</v>
      </c>
      <c r="J260" s="192" t="s">
        <v>267</v>
      </c>
      <c r="K260" s="282" t="s">
        <v>134</v>
      </c>
      <c r="L260" s="282" t="s">
        <v>189</v>
      </c>
      <c r="M260" s="206">
        <v>81</v>
      </c>
      <c r="N260" s="105">
        <v>81</v>
      </c>
      <c r="AC260" s="353">
        <v>83</v>
      </c>
      <c r="AD260" s="217" t="s">
        <v>356</v>
      </c>
      <c r="AE260" s="281">
        <v>188</v>
      </c>
      <c r="AF260" s="192" t="s">
        <v>384</v>
      </c>
      <c r="AG260" s="282" t="s">
        <v>15</v>
      </c>
      <c r="AH260" s="282" t="s">
        <v>187</v>
      </c>
    </row>
    <row r="261" spans="5:34" ht="16.5" customHeight="1" hidden="1">
      <c r="E261" s="4"/>
      <c r="H261" s="217" t="s">
        <v>419</v>
      </c>
      <c r="I261" s="281">
        <v>259</v>
      </c>
      <c r="J261" s="192" t="s">
        <v>322</v>
      </c>
      <c r="K261" s="282" t="s">
        <v>284</v>
      </c>
      <c r="L261" s="282" t="s">
        <v>185</v>
      </c>
      <c r="M261" s="206">
        <v>82</v>
      </c>
      <c r="N261" s="105">
        <v>82</v>
      </c>
      <c r="AC261" s="353">
        <v>84</v>
      </c>
      <c r="AD261" s="192" t="s">
        <v>100</v>
      </c>
      <c r="AE261" s="283">
        <v>112</v>
      </c>
      <c r="AF261" s="192" t="s">
        <v>132</v>
      </c>
      <c r="AG261" s="282" t="s">
        <v>202</v>
      </c>
      <c r="AH261" s="282" t="s">
        <v>132</v>
      </c>
    </row>
    <row r="262" spans="5:34" ht="16.5" customHeight="1" hidden="1">
      <c r="E262" s="4"/>
      <c r="H262" s="217" t="s">
        <v>356</v>
      </c>
      <c r="I262" s="281">
        <v>188</v>
      </c>
      <c r="J262" s="192" t="s">
        <v>384</v>
      </c>
      <c r="K262" s="282" t="s">
        <v>15</v>
      </c>
      <c r="L262" s="282" t="s">
        <v>187</v>
      </c>
      <c r="M262" s="206">
        <v>83</v>
      </c>
      <c r="N262" s="105">
        <v>83</v>
      </c>
      <c r="AC262" s="360">
        <v>85</v>
      </c>
      <c r="AD262" s="355" t="s">
        <v>420</v>
      </c>
      <c r="AE262" s="354">
        <v>240</v>
      </c>
      <c r="AF262" s="358" t="s">
        <v>384</v>
      </c>
      <c r="AG262" s="357" t="s">
        <v>307</v>
      </c>
      <c r="AH262" s="357" t="s">
        <v>187</v>
      </c>
    </row>
    <row r="263" spans="5:34" ht="16.5" customHeight="1" hidden="1">
      <c r="E263" s="4"/>
      <c r="H263" s="192" t="s">
        <v>100</v>
      </c>
      <c r="I263" s="283">
        <v>112</v>
      </c>
      <c r="J263" s="192" t="s">
        <v>132</v>
      </c>
      <c r="K263" s="282" t="s">
        <v>202</v>
      </c>
      <c r="L263" s="282" t="s">
        <v>132</v>
      </c>
      <c r="M263" s="206">
        <v>84</v>
      </c>
      <c r="N263" s="105">
        <v>84</v>
      </c>
      <c r="AC263" s="353">
        <v>86</v>
      </c>
      <c r="AD263" s="217" t="s">
        <v>375</v>
      </c>
      <c r="AE263" s="281">
        <v>227</v>
      </c>
      <c r="AF263" s="217" t="s">
        <v>268</v>
      </c>
      <c r="AG263" s="217" t="s">
        <v>266</v>
      </c>
      <c r="AH263" s="272" t="s">
        <v>68</v>
      </c>
    </row>
    <row r="264" spans="5:34" ht="16.5" customHeight="1" hidden="1">
      <c r="E264" s="4"/>
      <c r="H264" s="355" t="s">
        <v>420</v>
      </c>
      <c r="I264" s="354">
        <v>240</v>
      </c>
      <c r="J264" s="358" t="s">
        <v>384</v>
      </c>
      <c r="K264" s="357" t="s">
        <v>307</v>
      </c>
      <c r="L264" s="357" t="s">
        <v>187</v>
      </c>
      <c r="M264" s="206">
        <v>85</v>
      </c>
      <c r="N264" s="105">
        <v>85</v>
      </c>
      <c r="AC264" s="353">
        <v>87</v>
      </c>
      <c r="AD264" s="192" t="s">
        <v>242</v>
      </c>
      <c r="AE264" s="283">
        <v>48</v>
      </c>
      <c r="AF264" s="192" t="s">
        <v>323</v>
      </c>
      <c r="AG264" s="282" t="s">
        <v>302</v>
      </c>
      <c r="AH264" s="282" t="s">
        <v>190</v>
      </c>
    </row>
    <row r="265" spans="5:34" ht="16.5" customHeight="1" hidden="1">
      <c r="E265" s="4"/>
      <c r="H265" s="217" t="s">
        <v>375</v>
      </c>
      <c r="I265" s="281">
        <v>227</v>
      </c>
      <c r="J265" s="217" t="s">
        <v>268</v>
      </c>
      <c r="K265" s="217" t="s">
        <v>266</v>
      </c>
      <c r="L265" s="272" t="s">
        <v>68</v>
      </c>
      <c r="M265" s="206">
        <v>86</v>
      </c>
      <c r="N265" s="105">
        <v>86</v>
      </c>
      <c r="AC265" s="353">
        <v>88</v>
      </c>
      <c r="AD265" s="192" t="s">
        <v>243</v>
      </c>
      <c r="AE265" s="283">
        <v>91</v>
      </c>
      <c r="AF265" s="192" t="s">
        <v>267</v>
      </c>
      <c r="AG265" s="282" t="s">
        <v>134</v>
      </c>
      <c r="AH265" s="282" t="s">
        <v>189</v>
      </c>
    </row>
    <row r="266" spans="5:34" ht="16.5" customHeight="1" hidden="1">
      <c r="E266" s="4"/>
      <c r="H266" s="192" t="s">
        <v>242</v>
      </c>
      <c r="I266" s="283">
        <v>48</v>
      </c>
      <c r="J266" s="192" t="s">
        <v>323</v>
      </c>
      <c r="K266" s="282" t="s">
        <v>302</v>
      </c>
      <c r="L266" s="282" t="s">
        <v>190</v>
      </c>
      <c r="M266" s="206">
        <v>87</v>
      </c>
      <c r="N266" s="105">
        <v>87</v>
      </c>
      <c r="AC266" s="353">
        <v>89</v>
      </c>
      <c r="AD266" s="192" t="s">
        <v>244</v>
      </c>
      <c r="AE266" s="283">
        <v>58</v>
      </c>
      <c r="AF266" s="192" t="s">
        <v>320</v>
      </c>
      <c r="AG266" s="282" t="s">
        <v>288</v>
      </c>
      <c r="AH266" s="282" t="s">
        <v>23</v>
      </c>
    </row>
    <row r="267" spans="5:34" ht="16.5" customHeight="1" hidden="1">
      <c r="E267" s="4"/>
      <c r="H267" s="192" t="s">
        <v>243</v>
      </c>
      <c r="I267" s="283">
        <v>91</v>
      </c>
      <c r="J267" s="192" t="s">
        <v>267</v>
      </c>
      <c r="K267" s="282" t="s">
        <v>134</v>
      </c>
      <c r="L267" s="282" t="s">
        <v>189</v>
      </c>
      <c r="M267" s="206">
        <v>88</v>
      </c>
      <c r="N267" s="105">
        <v>88</v>
      </c>
      <c r="AC267" s="360">
        <v>90</v>
      </c>
      <c r="AD267" s="355" t="s">
        <v>421</v>
      </c>
      <c r="AE267" s="354">
        <v>260</v>
      </c>
      <c r="AF267" s="363" t="s">
        <v>267</v>
      </c>
      <c r="AG267" s="357" t="s">
        <v>134</v>
      </c>
      <c r="AH267" s="357" t="s">
        <v>189</v>
      </c>
    </row>
    <row r="268" spans="5:34" ht="16.5" customHeight="1" hidden="1">
      <c r="E268" s="4"/>
      <c r="H268" s="192" t="s">
        <v>244</v>
      </c>
      <c r="I268" s="283">
        <v>58</v>
      </c>
      <c r="J268" s="192" t="s">
        <v>320</v>
      </c>
      <c r="K268" s="282" t="s">
        <v>288</v>
      </c>
      <c r="L268" s="282" t="s">
        <v>23</v>
      </c>
      <c r="M268" s="206">
        <v>89</v>
      </c>
      <c r="N268" s="105">
        <v>89</v>
      </c>
      <c r="AC268" s="353">
        <v>91</v>
      </c>
      <c r="AD268" s="192" t="s">
        <v>30</v>
      </c>
      <c r="AE268" s="283">
        <v>172</v>
      </c>
      <c r="AF268" s="274" t="s">
        <v>323</v>
      </c>
      <c r="AG268" s="282" t="s">
        <v>302</v>
      </c>
      <c r="AH268" s="282" t="s">
        <v>190</v>
      </c>
    </row>
    <row r="269" spans="5:34" ht="16.5" customHeight="1" hidden="1">
      <c r="E269" s="4"/>
      <c r="H269" s="355" t="s">
        <v>421</v>
      </c>
      <c r="I269" s="354">
        <v>260</v>
      </c>
      <c r="J269" s="363" t="s">
        <v>267</v>
      </c>
      <c r="K269" s="357" t="s">
        <v>134</v>
      </c>
      <c r="L269" s="357" t="s">
        <v>189</v>
      </c>
      <c r="M269" s="206">
        <v>90</v>
      </c>
      <c r="N269" s="105">
        <v>90</v>
      </c>
      <c r="AC269" s="353">
        <v>92</v>
      </c>
      <c r="AD269" s="192" t="s">
        <v>245</v>
      </c>
      <c r="AE269" s="283">
        <v>49</v>
      </c>
      <c r="AF269" s="192" t="s">
        <v>321</v>
      </c>
      <c r="AG269" s="282" t="s">
        <v>203</v>
      </c>
      <c r="AH269" s="282" t="s">
        <v>179</v>
      </c>
    </row>
    <row r="270" spans="5:34" ht="16.5" customHeight="1" hidden="1">
      <c r="E270" s="4"/>
      <c r="H270" s="192" t="s">
        <v>30</v>
      </c>
      <c r="I270" s="283">
        <v>172</v>
      </c>
      <c r="J270" s="274" t="s">
        <v>323</v>
      </c>
      <c r="K270" s="282" t="s">
        <v>302</v>
      </c>
      <c r="L270" s="282" t="s">
        <v>190</v>
      </c>
      <c r="M270" s="206">
        <v>91</v>
      </c>
      <c r="N270" s="105">
        <v>91</v>
      </c>
      <c r="AC270" s="353">
        <v>93</v>
      </c>
      <c r="AD270" s="217" t="s">
        <v>357</v>
      </c>
      <c r="AE270" s="281">
        <v>198</v>
      </c>
      <c r="AF270" s="192" t="s">
        <v>267</v>
      </c>
      <c r="AG270" s="282" t="s">
        <v>134</v>
      </c>
      <c r="AH270" s="282" t="s">
        <v>189</v>
      </c>
    </row>
    <row r="271" spans="5:34" ht="16.5" customHeight="1" hidden="1">
      <c r="E271" s="4"/>
      <c r="H271" s="192" t="s">
        <v>245</v>
      </c>
      <c r="I271" s="283">
        <v>49</v>
      </c>
      <c r="J271" s="192" t="s">
        <v>321</v>
      </c>
      <c r="K271" s="282" t="s">
        <v>203</v>
      </c>
      <c r="L271" s="282" t="s">
        <v>179</v>
      </c>
      <c r="M271" s="206">
        <v>92</v>
      </c>
      <c r="N271" s="105">
        <v>92</v>
      </c>
      <c r="AC271" s="353">
        <v>94</v>
      </c>
      <c r="AD271" s="192" t="s">
        <v>246</v>
      </c>
      <c r="AE271" s="283">
        <v>116</v>
      </c>
      <c r="AF271" s="192" t="s">
        <v>267</v>
      </c>
      <c r="AG271" s="282" t="s">
        <v>134</v>
      </c>
      <c r="AH271" s="282" t="s">
        <v>189</v>
      </c>
    </row>
    <row r="272" spans="5:34" ht="16.5" customHeight="1" hidden="1">
      <c r="E272" s="4"/>
      <c r="H272" s="217" t="s">
        <v>357</v>
      </c>
      <c r="I272" s="281">
        <v>198</v>
      </c>
      <c r="J272" s="192" t="s">
        <v>267</v>
      </c>
      <c r="K272" s="282" t="s">
        <v>134</v>
      </c>
      <c r="L272" s="282" t="s">
        <v>189</v>
      </c>
      <c r="M272" s="206">
        <v>93</v>
      </c>
      <c r="N272" s="105">
        <v>93</v>
      </c>
      <c r="AC272" s="353">
        <v>95</v>
      </c>
      <c r="AD272" s="192" t="s">
        <v>161</v>
      </c>
      <c r="AE272" s="283">
        <v>170</v>
      </c>
      <c r="AF272" s="274" t="s">
        <v>384</v>
      </c>
      <c r="AG272" s="282" t="s">
        <v>15</v>
      </c>
      <c r="AH272" s="282" t="s">
        <v>187</v>
      </c>
    </row>
    <row r="273" spans="5:34" ht="16.5" customHeight="1" hidden="1">
      <c r="E273" s="4"/>
      <c r="H273" s="192" t="s">
        <v>246</v>
      </c>
      <c r="I273" s="283">
        <v>116</v>
      </c>
      <c r="J273" s="192" t="s">
        <v>267</v>
      </c>
      <c r="K273" s="282" t="s">
        <v>134</v>
      </c>
      <c r="L273" s="282" t="s">
        <v>189</v>
      </c>
      <c r="M273" s="206">
        <v>94</v>
      </c>
      <c r="N273" s="105">
        <v>94</v>
      </c>
      <c r="AC273" s="353">
        <v>96</v>
      </c>
      <c r="AD273" s="192" t="s">
        <v>247</v>
      </c>
      <c r="AE273" s="283">
        <v>50</v>
      </c>
      <c r="AF273" s="192" t="s">
        <v>267</v>
      </c>
      <c r="AG273" s="282" t="s">
        <v>134</v>
      </c>
      <c r="AH273" s="282" t="s">
        <v>189</v>
      </c>
    </row>
    <row r="274" spans="5:34" ht="16.5" customHeight="1" hidden="1">
      <c r="E274" s="4"/>
      <c r="H274" s="192" t="s">
        <v>161</v>
      </c>
      <c r="I274" s="283">
        <v>170</v>
      </c>
      <c r="J274" s="274" t="s">
        <v>384</v>
      </c>
      <c r="K274" s="282" t="s">
        <v>15</v>
      </c>
      <c r="L274" s="282" t="s">
        <v>187</v>
      </c>
      <c r="M274" s="206">
        <v>95</v>
      </c>
      <c r="N274" s="105">
        <v>95</v>
      </c>
      <c r="AC274" s="353">
        <v>97</v>
      </c>
      <c r="AD274" s="192" t="s">
        <v>248</v>
      </c>
      <c r="AE274" s="283">
        <v>51</v>
      </c>
      <c r="AF274" s="192" t="s">
        <v>320</v>
      </c>
      <c r="AG274" s="282" t="s">
        <v>298</v>
      </c>
      <c r="AH274" s="282" t="s">
        <v>23</v>
      </c>
    </row>
    <row r="275" spans="5:34" ht="16.5" customHeight="1" hidden="1">
      <c r="E275" s="4"/>
      <c r="H275" s="192" t="s">
        <v>247</v>
      </c>
      <c r="I275" s="283">
        <v>50</v>
      </c>
      <c r="J275" s="192" t="s">
        <v>267</v>
      </c>
      <c r="K275" s="282" t="s">
        <v>134</v>
      </c>
      <c r="L275" s="282" t="s">
        <v>189</v>
      </c>
      <c r="M275" s="206">
        <v>96</v>
      </c>
      <c r="N275" s="105">
        <v>96</v>
      </c>
      <c r="AC275" s="353">
        <v>98</v>
      </c>
      <c r="AD275" s="192" t="s">
        <v>126</v>
      </c>
      <c r="AE275" s="283">
        <v>52</v>
      </c>
      <c r="AF275" s="192" t="s">
        <v>268</v>
      </c>
      <c r="AG275" s="282" t="s">
        <v>204</v>
      </c>
      <c r="AH275" s="282" t="s">
        <v>68</v>
      </c>
    </row>
    <row r="276" spans="5:34" ht="16.5" customHeight="1" hidden="1">
      <c r="E276" s="4"/>
      <c r="H276" s="192" t="s">
        <v>248</v>
      </c>
      <c r="I276" s="283">
        <v>51</v>
      </c>
      <c r="J276" s="192" t="s">
        <v>320</v>
      </c>
      <c r="K276" s="282" t="s">
        <v>298</v>
      </c>
      <c r="L276" s="282" t="s">
        <v>23</v>
      </c>
      <c r="M276" s="206">
        <v>97</v>
      </c>
      <c r="N276" s="105">
        <v>97</v>
      </c>
      <c r="AC276" s="353">
        <v>99</v>
      </c>
      <c r="AD276" s="192" t="s">
        <v>249</v>
      </c>
      <c r="AE276" s="283">
        <v>53</v>
      </c>
      <c r="AF276" s="192" t="s">
        <v>323</v>
      </c>
      <c r="AG276" s="282" t="s">
        <v>302</v>
      </c>
      <c r="AH276" s="282" t="s">
        <v>190</v>
      </c>
    </row>
    <row r="277" spans="5:34" ht="16.5" customHeight="1" hidden="1">
      <c r="E277" s="4"/>
      <c r="H277" s="192" t="s">
        <v>126</v>
      </c>
      <c r="I277" s="283">
        <v>52</v>
      </c>
      <c r="J277" s="192" t="s">
        <v>268</v>
      </c>
      <c r="K277" s="282" t="s">
        <v>204</v>
      </c>
      <c r="L277" s="282" t="s">
        <v>68</v>
      </c>
      <c r="M277" s="206">
        <v>98</v>
      </c>
      <c r="N277" s="105">
        <v>98</v>
      </c>
      <c r="AC277" s="353">
        <v>100</v>
      </c>
      <c r="AD277" s="217" t="s">
        <v>376</v>
      </c>
      <c r="AE277" s="281">
        <v>233</v>
      </c>
      <c r="AF277" s="192" t="s">
        <v>320</v>
      </c>
      <c r="AG277" s="282" t="s">
        <v>195</v>
      </c>
      <c r="AH277" s="282" t="s">
        <v>23</v>
      </c>
    </row>
    <row r="278" spans="5:34" ht="16.5" customHeight="1" hidden="1">
      <c r="E278" s="4"/>
      <c r="H278" s="192" t="s">
        <v>249</v>
      </c>
      <c r="I278" s="283">
        <v>53</v>
      </c>
      <c r="J278" s="192" t="s">
        <v>323</v>
      </c>
      <c r="K278" s="282" t="s">
        <v>302</v>
      </c>
      <c r="L278" s="282" t="s">
        <v>190</v>
      </c>
      <c r="M278" s="206">
        <v>99</v>
      </c>
      <c r="N278" s="105">
        <v>99</v>
      </c>
      <c r="AC278" s="353">
        <v>101</v>
      </c>
      <c r="AD278" s="192" t="s">
        <v>205</v>
      </c>
      <c r="AE278" s="283">
        <v>120</v>
      </c>
      <c r="AF278" s="192" t="s">
        <v>321</v>
      </c>
      <c r="AG278" s="282" t="s">
        <v>206</v>
      </c>
      <c r="AH278" s="282" t="s">
        <v>179</v>
      </c>
    </row>
    <row r="279" spans="5:34" ht="16.5" customHeight="1" hidden="1">
      <c r="E279" s="4"/>
      <c r="H279" s="217" t="s">
        <v>376</v>
      </c>
      <c r="I279" s="281">
        <v>233</v>
      </c>
      <c r="J279" s="192" t="s">
        <v>320</v>
      </c>
      <c r="K279" s="282" t="s">
        <v>195</v>
      </c>
      <c r="L279" s="282" t="s">
        <v>23</v>
      </c>
      <c r="M279" s="206">
        <v>100</v>
      </c>
      <c r="N279" s="105">
        <v>100</v>
      </c>
      <c r="AC279" s="353">
        <v>102</v>
      </c>
      <c r="AD279" s="192" t="s">
        <v>207</v>
      </c>
      <c r="AE279" s="283">
        <v>104</v>
      </c>
      <c r="AF279" s="192" t="s">
        <v>141</v>
      </c>
      <c r="AG279" s="282" t="s">
        <v>208</v>
      </c>
      <c r="AH279" s="282" t="s">
        <v>301</v>
      </c>
    </row>
    <row r="280" spans="5:34" ht="16.5" customHeight="1" hidden="1">
      <c r="E280" s="4"/>
      <c r="H280" s="192" t="s">
        <v>205</v>
      </c>
      <c r="I280" s="283">
        <v>120</v>
      </c>
      <c r="J280" s="192" t="s">
        <v>321</v>
      </c>
      <c r="K280" s="282" t="s">
        <v>206</v>
      </c>
      <c r="L280" s="282" t="s">
        <v>179</v>
      </c>
      <c r="M280" s="206">
        <v>101</v>
      </c>
      <c r="N280" s="105">
        <v>101</v>
      </c>
      <c r="AC280" s="353">
        <v>103</v>
      </c>
      <c r="AD280" s="192" t="s">
        <v>252</v>
      </c>
      <c r="AE280" s="283">
        <v>150</v>
      </c>
      <c r="AF280" s="275" t="s">
        <v>267</v>
      </c>
      <c r="AG280" s="282" t="s">
        <v>134</v>
      </c>
      <c r="AH280" s="282" t="s">
        <v>189</v>
      </c>
    </row>
    <row r="281" spans="5:34" ht="16.5" customHeight="1" hidden="1">
      <c r="E281" s="4"/>
      <c r="H281" s="192" t="s">
        <v>207</v>
      </c>
      <c r="I281" s="283">
        <v>104</v>
      </c>
      <c r="J281" s="192" t="s">
        <v>141</v>
      </c>
      <c r="K281" s="282" t="s">
        <v>208</v>
      </c>
      <c r="L281" s="282" t="s">
        <v>301</v>
      </c>
      <c r="M281" s="206">
        <v>102</v>
      </c>
      <c r="N281" s="105">
        <v>102</v>
      </c>
      <c r="AC281" s="353">
        <v>104</v>
      </c>
      <c r="AD281" s="217" t="s">
        <v>377</v>
      </c>
      <c r="AE281" s="281">
        <v>235</v>
      </c>
      <c r="AF281" s="192" t="s">
        <v>320</v>
      </c>
      <c r="AG281" s="282" t="s">
        <v>288</v>
      </c>
      <c r="AH281" s="282" t="s">
        <v>23</v>
      </c>
    </row>
    <row r="282" spans="5:34" ht="16.5" customHeight="1" hidden="1">
      <c r="E282" s="4"/>
      <c r="H282" s="192" t="s">
        <v>252</v>
      </c>
      <c r="I282" s="283">
        <v>150</v>
      </c>
      <c r="J282" s="275" t="s">
        <v>267</v>
      </c>
      <c r="K282" s="282" t="s">
        <v>134</v>
      </c>
      <c r="L282" s="282" t="s">
        <v>189</v>
      </c>
      <c r="M282" s="206">
        <v>103</v>
      </c>
      <c r="N282" s="105">
        <v>103</v>
      </c>
      <c r="AC282" s="353">
        <v>105</v>
      </c>
      <c r="AD282" s="192" t="s">
        <v>253</v>
      </c>
      <c r="AE282" s="283">
        <v>154</v>
      </c>
      <c r="AF282" s="192" t="s">
        <v>132</v>
      </c>
      <c r="AG282" s="282" t="s">
        <v>202</v>
      </c>
      <c r="AH282" s="282" t="s">
        <v>132</v>
      </c>
    </row>
    <row r="283" spans="5:34" ht="16.5" customHeight="1" hidden="1">
      <c r="E283" s="4"/>
      <c r="H283" s="217" t="s">
        <v>377</v>
      </c>
      <c r="I283" s="281">
        <v>235</v>
      </c>
      <c r="J283" s="192" t="s">
        <v>320</v>
      </c>
      <c r="K283" s="282" t="s">
        <v>288</v>
      </c>
      <c r="L283" s="282" t="s">
        <v>23</v>
      </c>
      <c r="M283" s="206">
        <v>104</v>
      </c>
      <c r="N283" s="105">
        <v>104</v>
      </c>
      <c r="AC283" s="353">
        <v>106</v>
      </c>
      <c r="AD283" s="273" t="s">
        <v>335</v>
      </c>
      <c r="AE283" s="286">
        <v>173</v>
      </c>
      <c r="AF283" s="217" t="s">
        <v>191</v>
      </c>
      <c r="AG283" s="287" t="s">
        <v>153</v>
      </c>
      <c r="AH283" s="287" t="s">
        <v>191</v>
      </c>
    </row>
    <row r="284" spans="5:34" ht="16.5" customHeight="1" hidden="1">
      <c r="E284" s="4"/>
      <c r="H284" s="192" t="s">
        <v>253</v>
      </c>
      <c r="I284" s="283">
        <v>154</v>
      </c>
      <c r="J284" s="192" t="s">
        <v>132</v>
      </c>
      <c r="K284" s="282" t="s">
        <v>202</v>
      </c>
      <c r="L284" s="282" t="s">
        <v>132</v>
      </c>
      <c r="M284" s="206">
        <v>105</v>
      </c>
      <c r="N284" s="105">
        <v>105</v>
      </c>
      <c r="AC284" s="353">
        <v>107</v>
      </c>
      <c r="AD284" s="192" t="s">
        <v>31</v>
      </c>
      <c r="AE284" s="283">
        <v>171</v>
      </c>
      <c r="AF284" s="274" t="s">
        <v>320</v>
      </c>
      <c r="AG284" s="282" t="s">
        <v>285</v>
      </c>
      <c r="AH284" s="282" t="s">
        <v>23</v>
      </c>
    </row>
    <row r="285" spans="5:34" ht="16.5" customHeight="1" hidden="1">
      <c r="E285" s="4"/>
      <c r="H285" s="273" t="s">
        <v>335</v>
      </c>
      <c r="I285" s="286">
        <v>173</v>
      </c>
      <c r="J285" s="217" t="s">
        <v>191</v>
      </c>
      <c r="K285" s="287" t="s">
        <v>153</v>
      </c>
      <c r="L285" s="287" t="s">
        <v>191</v>
      </c>
      <c r="M285" s="206">
        <v>106</v>
      </c>
      <c r="N285" s="105">
        <v>106</v>
      </c>
      <c r="AC285" s="354">
        <v>108</v>
      </c>
      <c r="AD285" s="355" t="s">
        <v>422</v>
      </c>
      <c r="AE285" s="354">
        <v>251</v>
      </c>
      <c r="AF285" s="358" t="s">
        <v>323</v>
      </c>
      <c r="AG285" s="357" t="s">
        <v>302</v>
      </c>
      <c r="AH285" s="357" t="s">
        <v>190</v>
      </c>
    </row>
    <row r="286" spans="5:34" ht="16.5" customHeight="1" hidden="1">
      <c r="E286" s="4"/>
      <c r="H286" s="192" t="s">
        <v>31</v>
      </c>
      <c r="I286" s="283">
        <v>171</v>
      </c>
      <c r="J286" s="274" t="s">
        <v>320</v>
      </c>
      <c r="K286" s="282" t="s">
        <v>285</v>
      </c>
      <c r="L286" s="282" t="s">
        <v>23</v>
      </c>
      <c r="M286" s="206">
        <v>107</v>
      </c>
      <c r="N286" s="105">
        <v>107</v>
      </c>
      <c r="AC286" s="360">
        <v>109</v>
      </c>
      <c r="AD286" s="355" t="s">
        <v>423</v>
      </c>
      <c r="AE286" s="354">
        <v>239</v>
      </c>
      <c r="AF286" s="363" t="s">
        <v>267</v>
      </c>
      <c r="AG286" s="357" t="s">
        <v>134</v>
      </c>
      <c r="AH286" s="357" t="s">
        <v>189</v>
      </c>
    </row>
    <row r="287" spans="5:34" ht="16.5" customHeight="1" hidden="1">
      <c r="E287" s="4"/>
      <c r="H287" s="355" t="s">
        <v>422</v>
      </c>
      <c r="I287" s="354">
        <v>251</v>
      </c>
      <c r="J287" s="358" t="s">
        <v>323</v>
      </c>
      <c r="K287" s="357" t="s">
        <v>302</v>
      </c>
      <c r="L287" s="357" t="s">
        <v>190</v>
      </c>
      <c r="M287" s="206">
        <v>108</v>
      </c>
      <c r="N287" s="105">
        <v>108</v>
      </c>
      <c r="AC287" s="353">
        <v>110</v>
      </c>
      <c r="AD287" s="192" t="s">
        <v>209</v>
      </c>
      <c r="AE287" s="283">
        <v>20</v>
      </c>
      <c r="AF287" s="192" t="s">
        <v>321</v>
      </c>
      <c r="AG287" s="282" t="s">
        <v>203</v>
      </c>
      <c r="AH287" s="282" t="s">
        <v>179</v>
      </c>
    </row>
    <row r="288" spans="5:34" ht="16.5" customHeight="1" hidden="1">
      <c r="E288" s="4"/>
      <c r="H288" s="355" t="s">
        <v>423</v>
      </c>
      <c r="I288" s="354">
        <v>239</v>
      </c>
      <c r="J288" s="363" t="s">
        <v>267</v>
      </c>
      <c r="K288" s="357" t="s">
        <v>134</v>
      </c>
      <c r="L288" s="357" t="s">
        <v>189</v>
      </c>
      <c r="M288" s="206">
        <v>109</v>
      </c>
      <c r="N288" s="105">
        <v>109</v>
      </c>
      <c r="AC288" s="353">
        <v>111</v>
      </c>
      <c r="AD288" s="192" t="s">
        <v>250</v>
      </c>
      <c r="AE288" s="283">
        <v>95</v>
      </c>
      <c r="AF288" s="192" t="s">
        <v>141</v>
      </c>
      <c r="AG288" s="282" t="s">
        <v>210</v>
      </c>
      <c r="AH288" s="282" t="s">
        <v>301</v>
      </c>
    </row>
    <row r="289" spans="5:34" ht="16.5" customHeight="1" hidden="1">
      <c r="E289" s="4"/>
      <c r="H289" s="192" t="s">
        <v>209</v>
      </c>
      <c r="I289" s="283">
        <v>20</v>
      </c>
      <c r="J289" s="192" t="s">
        <v>321</v>
      </c>
      <c r="K289" s="282" t="s">
        <v>203</v>
      </c>
      <c r="L289" s="282" t="s">
        <v>179</v>
      </c>
      <c r="M289" s="206">
        <v>110</v>
      </c>
      <c r="N289" s="105">
        <v>110</v>
      </c>
      <c r="AC289" s="353">
        <v>112</v>
      </c>
      <c r="AD289" s="217" t="s">
        <v>358</v>
      </c>
      <c r="AE289" s="281">
        <v>127</v>
      </c>
      <c r="AF289" s="217" t="s">
        <v>282</v>
      </c>
      <c r="AG289" s="217" t="s">
        <v>162</v>
      </c>
      <c r="AH289" s="291"/>
    </row>
    <row r="290" spans="5:34" ht="16.5" customHeight="1" hidden="1">
      <c r="E290" s="4"/>
      <c r="H290" s="192" t="s">
        <v>250</v>
      </c>
      <c r="I290" s="283">
        <v>95</v>
      </c>
      <c r="J290" s="192" t="s">
        <v>141</v>
      </c>
      <c r="K290" s="282" t="s">
        <v>210</v>
      </c>
      <c r="L290" s="282" t="s">
        <v>301</v>
      </c>
      <c r="M290" s="206">
        <v>111</v>
      </c>
      <c r="N290" s="105">
        <v>111</v>
      </c>
      <c r="AC290" s="353">
        <v>113</v>
      </c>
      <c r="AD290" s="192" t="s">
        <v>336</v>
      </c>
      <c r="AE290" s="283">
        <v>146</v>
      </c>
      <c r="AF290" s="192" t="s">
        <v>267</v>
      </c>
      <c r="AG290" s="282" t="s">
        <v>134</v>
      </c>
      <c r="AH290" s="282" t="s">
        <v>189</v>
      </c>
    </row>
    <row r="291" spans="5:34" ht="16.5" customHeight="1" hidden="1">
      <c r="E291" s="4"/>
      <c r="H291" s="217" t="s">
        <v>358</v>
      </c>
      <c r="I291" s="281">
        <v>127</v>
      </c>
      <c r="J291" s="217" t="s">
        <v>282</v>
      </c>
      <c r="K291" s="217" t="s">
        <v>162</v>
      </c>
      <c r="L291" s="291"/>
      <c r="M291" s="206">
        <v>112</v>
      </c>
      <c r="N291" s="105">
        <v>112</v>
      </c>
      <c r="AC291" s="353">
        <v>114</v>
      </c>
      <c r="AD291" s="192" t="s">
        <v>32</v>
      </c>
      <c r="AE291" s="283">
        <v>166</v>
      </c>
      <c r="AF291" s="274" t="s">
        <v>321</v>
      </c>
      <c r="AG291" s="282" t="s">
        <v>287</v>
      </c>
      <c r="AH291" s="282" t="s">
        <v>179</v>
      </c>
    </row>
    <row r="292" spans="5:34" ht="16.5" customHeight="1" hidden="1">
      <c r="E292" s="4"/>
      <c r="H292" s="192" t="s">
        <v>336</v>
      </c>
      <c r="I292" s="283">
        <v>146</v>
      </c>
      <c r="J292" s="192" t="s">
        <v>267</v>
      </c>
      <c r="K292" s="282" t="s">
        <v>134</v>
      </c>
      <c r="L292" s="282" t="s">
        <v>189</v>
      </c>
      <c r="M292" s="206">
        <v>113</v>
      </c>
      <c r="N292" s="105">
        <v>113</v>
      </c>
      <c r="AC292" s="353">
        <v>115</v>
      </c>
      <c r="AD292" s="192" t="s">
        <v>106</v>
      </c>
      <c r="AE292" s="283">
        <v>59</v>
      </c>
      <c r="AF292" s="192" t="s">
        <v>268</v>
      </c>
      <c r="AG292" s="282" t="s">
        <v>266</v>
      </c>
      <c r="AH292" s="282" t="s">
        <v>68</v>
      </c>
    </row>
    <row r="293" spans="5:34" ht="16.5" customHeight="1" hidden="1">
      <c r="E293" s="4"/>
      <c r="H293" s="192" t="s">
        <v>32</v>
      </c>
      <c r="I293" s="283">
        <v>166</v>
      </c>
      <c r="J293" s="274" t="s">
        <v>321</v>
      </c>
      <c r="K293" s="282" t="s">
        <v>287</v>
      </c>
      <c r="L293" s="282" t="s">
        <v>179</v>
      </c>
      <c r="M293" s="206">
        <v>114</v>
      </c>
      <c r="N293" s="105">
        <v>114</v>
      </c>
      <c r="AC293" s="353">
        <v>116</v>
      </c>
      <c r="AD293" s="192" t="s">
        <v>254</v>
      </c>
      <c r="AE293" s="283">
        <v>156</v>
      </c>
      <c r="AF293" s="192" t="s">
        <v>320</v>
      </c>
      <c r="AG293" s="282" t="s">
        <v>195</v>
      </c>
      <c r="AH293" s="282" t="s">
        <v>23</v>
      </c>
    </row>
    <row r="294" spans="5:34" ht="16.5" customHeight="1" hidden="1">
      <c r="E294" s="4"/>
      <c r="H294" s="192" t="s">
        <v>106</v>
      </c>
      <c r="I294" s="283">
        <v>59</v>
      </c>
      <c r="J294" s="192" t="s">
        <v>268</v>
      </c>
      <c r="K294" s="282" t="s">
        <v>266</v>
      </c>
      <c r="L294" s="282" t="s">
        <v>68</v>
      </c>
      <c r="M294" s="206">
        <v>115</v>
      </c>
      <c r="N294" s="105">
        <v>115</v>
      </c>
      <c r="T294" s="43"/>
      <c r="U294" s="51"/>
      <c r="AC294" s="353">
        <v>117</v>
      </c>
      <c r="AD294" s="192" t="s">
        <v>107</v>
      </c>
      <c r="AE294" s="283">
        <v>92</v>
      </c>
      <c r="AF294" s="217" t="s">
        <v>160</v>
      </c>
      <c r="AG294" s="282" t="s">
        <v>211</v>
      </c>
      <c r="AH294" s="282" t="s">
        <v>131</v>
      </c>
    </row>
    <row r="295" spans="5:34" ht="16.5" customHeight="1" hidden="1">
      <c r="E295" s="4"/>
      <c r="H295" s="192" t="s">
        <v>254</v>
      </c>
      <c r="I295" s="283">
        <v>156</v>
      </c>
      <c r="J295" s="192" t="s">
        <v>320</v>
      </c>
      <c r="K295" s="282" t="s">
        <v>195</v>
      </c>
      <c r="L295" s="282" t="s">
        <v>23</v>
      </c>
      <c r="M295" s="206">
        <v>116</v>
      </c>
      <c r="N295" s="105">
        <v>116</v>
      </c>
      <c r="T295" s="43"/>
      <c r="U295" s="51"/>
      <c r="AC295" s="353">
        <v>118</v>
      </c>
      <c r="AD295" s="192" t="s">
        <v>108</v>
      </c>
      <c r="AE295" s="283">
        <v>110</v>
      </c>
      <c r="AF295" s="192" t="s">
        <v>132</v>
      </c>
      <c r="AG295" s="282" t="s">
        <v>202</v>
      </c>
      <c r="AH295" s="282" t="s">
        <v>132</v>
      </c>
    </row>
    <row r="296" spans="5:34" ht="16.5" customHeight="1" hidden="1">
      <c r="E296" s="4"/>
      <c r="H296" s="192" t="s">
        <v>107</v>
      </c>
      <c r="I296" s="283">
        <v>92</v>
      </c>
      <c r="J296" s="217" t="s">
        <v>160</v>
      </c>
      <c r="K296" s="282" t="s">
        <v>211</v>
      </c>
      <c r="L296" s="282" t="s">
        <v>131</v>
      </c>
      <c r="M296" s="206">
        <v>117</v>
      </c>
      <c r="N296" s="105">
        <v>117</v>
      </c>
      <c r="T296" s="43"/>
      <c r="U296" s="51"/>
      <c r="AC296" s="353">
        <v>119</v>
      </c>
      <c r="AD296" s="192" t="s">
        <v>154</v>
      </c>
      <c r="AE296" s="283">
        <v>169</v>
      </c>
      <c r="AF296" s="274" t="s">
        <v>325</v>
      </c>
      <c r="AG296" s="282" t="s">
        <v>308</v>
      </c>
      <c r="AH296" s="282" t="s">
        <v>140</v>
      </c>
    </row>
    <row r="297" spans="5:34" ht="16.5" customHeight="1" hidden="1">
      <c r="E297" s="4"/>
      <c r="H297" s="192" t="s">
        <v>108</v>
      </c>
      <c r="I297" s="283">
        <v>110</v>
      </c>
      <c r="J297" s="192" t="s">
        <v>132</v>
      </c>
      <c r="K297" s="282" t="s">
        <v>202</v>
      </c>
      <c r="L297" s="282" t="s">
        <v>132</v>
      </c>
      <c r="M297" s="206">
        <v>118</v>
      </c>
      <c r="N297" s="105">
        <v>118</v>
      </c>
      <c r="T297" s="43"/>
      <c r="U297" s="51"/>
      <c r="AC297" s="353">
        <v>120</v>
      </c>
      <c r="AD297" s="192" t="s">
        <v>109</v>
      </c>
      <c r="AE297" s="283">
        <v>94</v>
      </c>
      <c r="AF297" s="192" t="s">
        <v>320</v>
      </c>
      <c r="AG297" s="282" t="s">
        <v>298</v>
      </c>
      <c r="AH297" s="282" t="s">
        <v>23</v>
      </c>
    </row>
    <row r="298" spans="5:34" ht="16.5" customHeight="1" hidden="1">
      <c r="E298" s="4"/>
      <c r="H298" s="192" t="s">
        <v>154</v>
      </c>
      <c r="I298" s="283">
        <v>169</v>
      </c>
      <c r="J298" s="274" t="s">
        <v>325</v>
      </c>
      <c r="K298" s="282" t="s">
        <v>308</v>
      </c>
      <c r="L298" s="282" t="s">
        <v>140</v>
      </c>
      <c r="M298" s="206">
        <v>119</v>
      </c>
      <c r="N298" s="105">
        <v>119</v>
      </c>
      <c r="T298" s="43"/>
      <c r="U298" s="51"/>
      <c r="AC298" s="353">
        <v>121</v>
      </c>
      <c r="AD298" s="192" t="s">
        <v>101</v>
      </c>
      <c r="AE298" s="283">
        <v>119</v>
      </c>
      <c r="AF298" s="192" t="s">
        <v>160</v>
      </c>
      <c r="AG298" s="282" t="s">
        <v>212</v>
      </c>
      <c r="AH298" s="282" t="s">
        <v>131</v>
      </c>
    </row>
    <row r="299" spans="5:34" ht="16.5" customHeight="1" hidden="1">
      <c r="E299" s="4"/>
      <c r="H299" s="192" t="s">
        <v>109</v>
      </c>
      <c r="I299" s="283">
        <v>94</v>
      </c>
      <c r="J299" s="192" t="s">
        <v>320</v>
      </c>
      <c r="K299" s="282" t="s">
        <v>298</v>
      </c>
      <c r="L299" s="282" t="s">
        <v>23</v>
      </c>
      <c r="M299" s="206">
        <v>120</v>
      </c>
      <c r="N299" s="105">
        <v>120</v>
      </c>
      <c r="T299" s="43"/>
      <c r="U299" s="51"/>
      <c r="AC299" s="353">
        <v>122</v>
      </c>
      <c r="AD299" s="276" t="s">
        <v>337</v>
      </c>
      <c r="AE299" s="283">
        <v>176</v>
      </c>
      <c r="AF299" s="192" t="s">
        <v>325</v>
      </c>
      <c r="AG299" s="285" t="s">
        <v>299</v>
      </c>
      <c r="AH299" s="282" t="s">
        <v>140</v>
      </c>
    </row>
    <row r="300" spans="2:34" ht="16.5" customHeight="1" hidden="1">
      <c r="B300" s="135"/>
      <c r="C300" s="42"/>
      <c r="D300" s="135"/>
      <c r="E300" s="136"/>
      <c r="F300" s="136"/>
      <c r="H300" s="192" t="s">
        <v>101</v>
      </c>
      <c r="I300" s="283">
        <v>119</v>
      </c>
      <c r="J300" s="192" t="s">
        <v>160</v>
      </c>
      <c r="K300" s="282" t="s">
        <v>212</v>
      </c>
      <c r="L300" s="282" t="s">
        <v>131</v>
      </c>
      <c r="M300" s="206">
        <v>121</v>
      </c>
      <c r="N300" s="105">
        <v>121</v>
      </c>
      <c r="T300" s="43"/>
      <c r="U300" s="51"/>
      <c r="AC300" s="353">
        <v>123</v>
      </c>
      <c r="AD300" s="217" t="s">
        <v>359</v>
      </c>
      <c r="AE300" s="281">
        <v>195</v>
      </c>
      <c r="AF300" s="192" t="s">
        <v>267</v>
      </c>
      <c r="AG300" s="282" t="s">
        <v>134</v>
      </c>
      <c r="AH300" s="282" t="s">
        <v>189</v>
      </c>
    </row>
    <row r="301" spans="2:34" ht="16.5" customHeight="1" hidden="1">
      <c r="B301" s="135"/>
      <c r="C301" s="42"/>
      <c r="D301" s="135"/>
      <c r="E301" s="136"/>
      <c r="F301" s="136"/>
      <c r="H301" s="276" t="s">
        <v>337</v>
      </c>
      <c r="I301" s="283">
        <v>176</v>
      </c>
      <c r="J301" s="192" t="s">
        <v>325</v>
      </c>
      <c r="K301" s="285" t="s">
        <v>299</v>
      </c>
      <c r="L301" s="282" t="s">
        <v>140</v>
      </c>
      <c r="M301" s="206">
        <v>122</v>
      </c>
      <c r="N301" s="105">
        <v>122</v>
      </c>
      <c r="T301" s="43"/>
      <c r="U301" s="51"/>
      <c r="AC301" s="353">
        <v>124</v>
      </c>
      <c r="AD301" s="192" t="s">
        <v>213</v>
      </c>
      <c r="AE301" s="283">
        <v>131</v>
      </c>
      <c r="AF301" s="276" t="s">
        <v>350</v>
      </c>
      <c r="AG301" s="282" t="s">
        <v>290</v>
      </c>
      <c r="AH301" s="282" t="s">
        <v>130</v>
      </c>
    </row>
    <row r="302" spans="2:34" ht="16.5" customHeight="1" hidden="1">
      <c r="B302" s="135"/>
      <c r="C302" s="42"/>
      <c r="D302" s="135"/>
      <c r="E302" s="136"/>
      <c r="F302"/>
      <c r="H302" s="217" t="s">
        <v>359</v>
      </c>
      <c r="I302" s="281">
        <v>195</v>
      </c>
      <c r="J302" s="192" t="s">
        <v>267</v>
      </c>
      <c r="K302" s="282" t="s">
        <v>134</v>
      </c>
      <c r="L302" s="282" t="s">
        <v>189</v>
      </c>
      <c r="M302" s="206">
        <v>123</v>
      </c>
      <c r="N302" s="105">
        <v>123</v>
      </c>
      <c r="T302" s="43"/>
      <c r="U302" s="51"/>
      <c r="AC302" s="353">
        <v>125</v>
      </c>
      <c r="AD302" s="217" t="s">
        <v>378</v>
      </c>
      <c r="AE302" s="281">
        <v>223</v>
      </c>
      <c r="AF302" s="274" t="s">
        <v>384</v>
      </c>
      <c r="AG302" s="282" t="s">
        <v>15</v>
      </c>
      <c r="AH302" s="282" t="s">
        <v>187</v>
      </c>
    </row>
    <row r="303" spans="2:34" ht="16.5" customHeight="1" hidden="1">
      <c r="B303" s="135"/>
      <c r="C303" s="42"/>
      <c r="D303" s="135"/>
      <c r="E303" s="136"/>
      <c r="F303" s="136"/>
      <c r="H303" s="192" t="s">
        <v>213</v>
      </c>
      <c r="I303" s="283">
        <v>131</v>
      </c>
      <c r="J303" s="276" t="s">
        <v>350</v>
      </c>
      <c r="K303" s="282" t="s">
        <v>290</v>
      </c>
      <c r="L303" s="282" t="s">
        <v>130</v>
      </c>
      <c r="M303" s="206">
        <v>124</v>
      </c>
      <c r="N303" s="105">
        <v>124</v>
      </c>
      <c r="T303" s="43"/>
      <c r="U303" s="51"/>
      <c r="AC303" s="353">
        <v>126</v>
      </c>
      <c r="AD303" s="192" t="s">
        <v>110</v>
      </c>
      <c r="AE303" s="283">
        <v>64</v>
      </c>
      <c r="AF303" s="192" t="s">
        <v>267</v>
      </c>
      <c r="AG303" s="282" t="s">
        <v>134</v>
      </c>
      <c r="AH303" s="282" t="s">
        <v>189</v>
      </c>
    </row>
    <row r="304" spans="5:34" ht="16.5" customHeight="1" hidden="1">
      <c r="E304" s="4"/>
      <c r="H304" s="217" t="s">
        <v>378</v>
      </c>
      <c r="I304" s="281">
        <v>223</v>
      </c>
      <c r="J304" s="274" t="s">
        <v>384</v>
      </c>
      <c r="K304" s="282" t="s">
        <v>15</v>
      </c>
      <c r="L304" s="282" t="s">
        <v>187</v>
      </c>
      <c r="M304" s="206">
        <v>125</v>
      </c>
      <c r="N304" s="105">
        <v>125</v>
      </c>
      <c r="T304" s="43"/>
      <c r="U304" s="51"/>
      <c r="AC304" s="353">
        <v>127</v>
      </c>
      <c r="AD304" s="192" t="s">
        <v>111</v>
      </c>
      <c r="AE304" s="283">
        <v>65</v>
      </c>
      <c r="AF304" s="192" t="s">
        <v>325</v>
      </c>
      <c r="AG304" s="192" t="s">
        <v>299</v>
      </c>
      <c r="AH304" s="272" t="s">
        <v>140</v>
      </c>
    </row>
    <row r="305" spans="5:34" ht="16.5" customHeight="1" hidden="1">
      <c r="E305" s="4"/>
      <c r="H305" s="192" t="s">
        <v>110</v>
      </c>
      <c r="I305" s="283">
        <v>64</v>
      </c>
      <c r="J305" s="192" t="s">
        <v>267</v>
      </c>
      <c r="K305" s="282" t="s">
        <v>134</v>
      </c>
      <c r="L305" s="282" t="s">
        <v>189</v>
      </c>
      <c r="M305" s="206">
        <v>126</v>
      </c>
      <c r="N305" s="105">
        <v>126</v>
      </c>
      <c r="T305" s="43"/>
      <c r="U305" s="51"/>
      <c r="AC305" s="353">
        <v>128</v>
      </c>
      <c r="AD305" s="217" t="s">
        <v>379</v>
      </c>
      <c r="AE305" s="281">
        <v>217</v>
      </c>
      <c r="AF305" s="217" t="s">
        <v>320</v>
      </c>
      <c r="AG305" s="217" t="s">
        <v>200</v>
      </c>
      <c r="AH305" s="364" t="s">
        <v>131</v>
      </c>
    </row>
    <row r="306" spans="5:34" ht="16.5" customHeight="1" hidden="1">
      <c r="E306" s="4"/>
      <c r="H306" s="192" t="s">
        <v>111</v>
      </c>
      <c r="I306" s="283">
        <v>65</v>
      </c>
      <c r="J306" s="192" t="s">
        <v>325</v>
      </c>
      <c r="K306" s="192" t="s">
        <v>299</v>
      </c>
      <c r="L306" s="272" t="s">
        <v>140</v>
      </c>
      <c r="M306" s="206">
        <v>127</v>
      </c>
      <c r="N306" s="105">
        <v>127</v>
      </c>
      <c r="T306" s="43"/>
      <c r="U306" s="51"/>
      <c r="AC306" s="353">
        <v>129</v>
      </c>
      <c r="AD306" s="192" t="s">
        <v>112</v>
      </c>
      <c r="AE306" s="283">
        <v>66</v>
      </c>
      <c r="AF306" s="192" t="s">
        <v>323</v>
      </c>
      <c r="AG306" s="192" t="s">
        <v>302</v>
      </c>
      <c r="AH306" s="272" t="s">
        <v>190</v>
      </c>
    </row>
    <row r="307" spans="5:34" ht="16.5" customHeight="1" hidden="1">
      <c r="E307" s="4"/>
      <c r="H307" s="217" t="s">
        <v>379</v>
      </c>
      <c r="I307" s="281">
        <v>217</v>
      </c>
      <c r="J307" s="217" t="s">
        <v>320</v>
      </c>
      <c r="K307" s="217" t="s">
        <v>200</v>
      </c>
      <c r="L307" s="364" t="s">
        <v>131</v>
      </c>
      <c r="M307" s="206">
        <v>128</v>
      </c>
      <c r="N307" s="105">
        <v>128</v>
      </c>
      <c r="T307" s="43"/>
      <c r="U307" s="51"/>
      <c r="AC307" s="353">
        <v>130</v>
      </c>
      <c r="AD307" s="192" t="s">
        <v>14</v>
      </c>
      <c r="AE307" s="283">
        <v>140</v>
      </c>
      <c r="AF307" s="192" t="s">
        <v>384</v>
      </c>
      <c r="AG307" s="192" t="s">
        <v>15</v>
      </c>
      <c r="AH307" s="272" t="s">
        <v>187</v>
      </c>
    </row>
    <row r="308" spans="5:34" ht="16.5" customHeight="1" hidden="1">
      <c r="E308" s="4"/>
      <c r="H308" s="192" t="s">
        <v>112</v>
      </c>
      <c r="I308" s="283">
        <v>66</v>
      </c>
      <c r="J308" s="192" t="s">
        <v>323</v>
      </c>
      <c r="K308" s="192" t="s">
        <v>302</v>
      </c>
      <c r="L308" s="272" t="s">
        <v>190</v>
      </c>
      <c r="M308" s="206">
        <v>129</v>
      </c>
      <c r="N308" s="105">
        <v>129</v>
      </c>
      <c r="T308" s="43"/>
      <c r="U308" s="51"/>
      <c r="AC308" s="353">
        <v>131</v>
      </c>
      <c r="AD308" s="217" t="s">
        <v>360</v>
      </c>
      <c r="AE308" s="281">
        <v>194</v>
      </c>
      <c r="AF308" s="192" t="s">
        <v>325</v>
      </c>
      <c r="AG308" s="192" t="s">
        <v>308</v>
      </c>
      <c r="AH308" s="272" t="s">
        <v>140</v>
      </c>
    </row>
    <row r="309" spans="5:34" ht="16.5" customHeight="1" hidden="1">
      <c r="E309" s="4"/>
      <c r="H309" s="192" t="s">
        <v>14</v>
      </c>
      <c r="I309" s="283">
        <v>140</v>
      </c>
      <c r="J309" s="192" t="s">
        <v>384</v>
      </c>
      <c r="K309" s="192" t="s">
        <v>15</v>
      </c>
      <c r="L309" s="272" t="s">
        <v>187</v>
      </c>
      <c r="M309" s="206">
        <v>130</v>
      </c>
      <c r="N309" s="105">
        <v>130</v>
      </c>
      <c r="T309" s="43"/>
      <c r="U309" s="51"/>
      <c r="AC309" s="353">
        <v>132</v>
      </c>
      <c r="AD309" s="192" t="s">
        <v>113</v>
      </c>
      <c r="AE309" s="283">
        <v>67</v>
      </c>
      <c r="AF309" s="192" t="s">
        <v>267</v>
      </c>
      <c r="AG309" s="192" t="s">
        <v>134</v>
      </c>
      <c r="AH309" s="272" t="s">
        <v>189</v>
      </c>
    </row>
    <row r="310" spans="5:34" ht="16.5" customHeight="1" hidden="1">
      <c r="E310" s="4"/>
      <c r="H310" s="217" t="s">
        <v>360</v>
      </c>
      <c r="I310" s="281">
        <v>194</v>
      </c>
      <c r="J310" s="192" t="s">
        <v>325</v>
      </c>
      <c r="K310" s="192" t="s">
        <v>308</v>
      </c>
      <c r="L310" s="272" t="s">
        <v>140</v>
      </c>
      <c r="M310" s="206">
        <v>131</v>
      </c>
      <c r="N310" s="105">
        <v>131</v>
      </c>
      <c r="T310" s="43"/>
      <c r="U310" s="51"/>
      <c r="AC310" s="353">
        <v>133</v>
      </c>
      <c r="AD310" s="192" t="s">
        <v>255</v>
      </c>
      <c r="AE310" s="283">
        <v>151</v>
      </c>
      <c r="AF310" s="192" t="s">
        <v>323</v>
      </c>
      <c r="AG310" s="192" t="s">
        <v>302</v>
      </c>
      <c r="AH310" s="272" t="s">
        <v>190</v>
      </c>
    </row>
    <row r="311" spans="5:34" ht="16.5" customHeight="1" hidden="1">
      <c r="E311" s="4"/>
      <c r="H311" s="192" t="s">
        <v>113</v>
      </c>
      <c r="I311" s="283">
        <v>67</v>
      </c>
      <c r="J311" s="192" t="s">
        <v>267</v>
      </c>
      <c r="K311" s="192" t="s">
        <v>134</v>
      </c>
      <c r="L311" s="272" t="s">
        <v>189</v>
      </c>
      <c r="M311" s="206">
        <v>132</v>
      </c>
      <c r="N311" s="105">
        <v>132</v>
      </c>
      <c r="T311" s="43"/>
      <c r="U311" s="51"/>
      <c r="AC311" s="353">
        <v>134</v>
      </c>
      <c r="AD311" s="217" t="s">
        <v>380</v>
      </c>
      <c r="AE311" s="281">
        <v>230</v>
      </c>
      <c r="AF311" s="217" t="s">
        <v>320</v>
      </c>
      <c r="AG311" s="217" t="s">
        <v>298</v>
      </c>
      <c r="AH311" s="272" t="s">
        <v>23</v>
      </c>
    </row>
    <row r="312" spans="5:34" ht="12.75" hidden="1">
      <c r="E312" s="4"/>
      <c r="H312" s="192" t="s">
        <v>255</v>
      </c>
      <c r="I312" s="283">
        <v>151</v>
      </c>
      <c r="J312" s="192" t="s">
        <v>323</v>
      </c>
      <c r="K312" s="192" t="s">
        <v>302</v>
      </c>
      <c r="L312" s="272" t="s">
        <v>190</v>
      </c>
      <c r="M312" s="206">
        <v>133</v>
      </c>
      <c r="N312" s="105">
        <v>133</v>
      </c>
      <c r="T312" s="43"/>
      <c r="U312" s="51"/>
      <c r="AC312" s="353">
        <v>135</v>
      </c>
      <c r="AD312" s="192" t="s">
        <v>114</v>
      </c>
      <c r="AE312" s="283">
        <v>103</v>
      </c>
      <c r="AF312" s="192" t="s">
        <v>320</v>
      </c>
      <c r="AG312" s="282" t="s">
        <v>196</v>
      </c>
      <c r="AH312" s="282" t="s">
        <v>23</v>
      </c>
    </row>
    <row r="313" spans="5:34" ht="12.75" hidden="1">
      <c r="E313" s="4"/>
      <c r="H313" s="217" t="s">
        <v>380</v>
      </c>
      <c r="I313" s="281">
        <v>230</v>
      </c>
      <c r="J313" s="217" t="s">
        <v>320</v>
      </c>
      <c r="K313" s="217" t="s">
        <v>298</v>
      </c>
      <c r="L313" s="272" t="s">
        <v>23</v>
      </c>
      <c r="M313" s="206">
        <v>134</v>
      </c>
      <c r="N313" s="105">
        <v>134</v>
      </c>
      <c r="T313" s="43"/>
      <c r="U313" s="51"/>
      <c r="AC313" s="353">
        <v>136</v>
      </c>
      <c r="AD313" s="192" t="s">
        <v>338</v>
      </c>
      <c r="AE313" s="283">
        <v>164</v>
      </c>
      <c r="AF313" s="192" t="s">
        <v>267</v>
      </c>
      <c r="AG313" s="282" t="s">
        <v>134</v>
      </c>
      <c r="AH313" s="282" t="s">
        <v>189</v>
      </c>
    </row>
    <row r="314" spans="5:34" ht="12.75" hidden="1">
      <c r="E314" s="4"/>
      <c r="H314" s="192" t="s">
        <v>114</v>
      </c>
      <c r="I314" s="283">
        <v>103</v>
      </c>
      <c r="J314" s="192" t="s">
        <v>320</v>
      </c>
      <c r="K314" s="282" t="s">
        <v>196</v>
      </c>
      <c r="L314" s="282" t="s">
        <v>23</v>
      </c>
      <c r="M314" s="206">
        <v>135</v>
      </c>
      <c r="N314" s="105">
        <v>135</v>
      </c>
      <c r="T314" s="43"/>
      <c r="U314" s="51"/>
      <c r="AC314" s="353">
        <v>137</v>
      </c>
      <c r="AD314" s="192" t="s">
        <v>115</v>
      </c>
      <c r="AE314" s="283">
        <v>96</v>
      </c>
      <c r="AF314" s="192" t="s">
        <v>141</v>
      </c>
      <c r="AG314" s="282" t="s">
        <v>289</v>
      </c>
      <c r="AH314" s="282" t="s">
        <v>301</v>
      </c>
    </row>
    <row r="315" spans="5:34" ht="12.75" hidden="1">
      <c r="E315" s="4"/>
      <c r="H315" s="192" t="s">
        <v>338</v>
      </c>
      <c r="I315" s="283">
        <v>164</v>
      </c>
      <c r="J315" s="192" t="s">
        <v>267</v>
      </c>
      <c r="K315" s="282" t="s">
        <v>134</v>
      </c>
      <c r="L315" s="282" t="s">
        <v>189</v>
      </c>
      <c r="M315" s="206">
        <v>136</v>
      </c>
      <c r="N315" s="105">
        <v>136</v>
      </c>
      <c r="T315" s="43"/>
      <c r="U315" s="51"/>
      <c r="AC315" s="353">
        <v>138</v>
      </c>
      <c r="AD315" s="192" t="s">
        <v>116</v>
      </c>
      <c r="AE315" s="283">
        <v>68</v>
      </c>
      <c r="AF315" s="192" t="s">
        <v>321</v>
      </c>
      <c r="AG315" s="282" t="s">
        <v>206</v>
      </c>
      <c r="AH315" s="282" t="s">
        <v>179</v>
      </c>
    </row>
    <row r="316" spans="5:34" ht="12.75" hidden="1">
      <c r="E316" s="4"/>
      <c r="H316" s="192" t="s">
        <v>115</v>
      </c>
      <c r="I316" s="283">
        <v>96</v>
      </c>
      <c r="J316" s="192" t="s">
        <v>141</v>
      </c>
      <c r="K316" s="282" t="s">
        <v>289</v>
      </c>
      <c r="L316" s="282" t="s">
        <v>301</v>
      </c>
      <c r="M316" s="206">
        <v>137</v>
      </c>
      <c r="N316" s="105">
        <v>137</v>
      </c>
      <c r="T316" s="43"/>
      <c r="U316" s="51"/>
      <c r="AC316" s="353">
        <v>139</v>
      </c>
      <c r="AD316" s="192" t="s">
        <v>117</v>
      </c>
      <c r="AE316" s="283">
        <v>71</v>
      </c>
      <c r="AF316" s="192" t="s">
        <v>323</v>
      </c>
      <c r="AG316" s="282" t="s">
        <v>302</v>
      </c>
      <c r="AH316" s="282" t="s">
        <v>190</v>
      </c>
    </row>
    <row r="317" spans="5:34" ht="12.75" hidden="1">
      <c r="E317" s="4"/>
      <c r="H317" s="192" t="s">
        <v>116</v>
      </c>
      <c r="I317" s="283">
        <v>68</v>
      </c>
      <c r="J317" s="192" t="s">
        <v>321</v>
      </c>
      <c r="K317" s="282" t="s">
        <v>206</v>
      </c>
      <c r="L317" s="282" t="s">
        <v>179</v>
      </c>
      <c r="M317" s="206">
        <v>138</v>
      </c>
      <c r="N317" s="105">
        <v>138</v>
      </c>
      <c r="T317" s="43"/>
      <c r="U317" s="51"/>
      <c r="AC317" s="353">
        <v>140</v>
      </c>
      <c r="AD317" s="192" t="s">
        <v>155</v>
      </c>
      <c r="AE317" s="283">
        <v>168</v>
      </c>
      <c r="AF317" s="192" t="s">
        <v>384</v>
      </c>
      <c r="AG317" s="282" t="s">
        <v>307</v>
      </c>
      <c r="AH317" s="282" t="s">
        <v>187</v>
      </c>
    </row>
    <row r="318" spans="5:34" ht="12.75" hidden="1">
      <c r="E318" s="4"/>
      <c r="H318" s="192" t="s">
        <v>117</v>
      </c>
      <c r="I318" s="283">
        <v>71</v>
      </c>
      <c r="J318" s="192" t="s">
        <v>323</v>
      </c>
      <c r="K318" s="282" t="s">
        <v>302</v>
      </c>
      <c r="L318" s="282" t="s">
        <v>190</v>
      </c>
      <c r="M318" s="206">
        <v>139</v>
      </c>
      <c r="N318" s="105">
        <v>139</v>
      </c>
      <c r="T318" s="43"/>
      <c r="U318" s="51"/>
      <c r="AC318" s="360">
        <v>141</v>
      </c>
      <c r="AD318" s="355" t="s">
        <v>424</v>
      </c>
      <c r="AE318" s="354">
        <v>255</v>
      </c>
      <c r="AF318" s="358" t="s">
        <v>132</v>
      </c>
      <c r="AG318" s="357" t="s">
        <v>202</v>
      </c>
      <c r="AH318" s="357" t="s">
        <v>132</v>
      </c>
    </row>
    <row r="319" spans="5:34" ht="12.75" hidden="1">
      <c r="E319" s="4"/>
      <c r="H319" s="192" t="s">
        <v>155</v>
      </c>
      <c r="I319" s="283">
        <v>168</v>
      </c>
      <c r="J319" s="192" t="s">
        <v>384</v>
      </c>
      <c r="K319" s="282" t="s">
        <v>307</v>
      </c>
      <c r="L319" s="282" t="s">
        <v>187</v>
      </c>
      <c r="M319" s="206">
        <v>140</v>
      </c>
      <c r="N319" s="105">
        <v>140</v>
      </c>
      <c r="T319" s="43"/>
      <c r="U319" s="51"/>
      <c r="AC319" s="353">
        <v>142</v>
      </c>
      <c r="AD319" s="217" t="s">
        <v>361</v>
      </c>
      <c r="AE319" s="281">
        <v>215</v>
      </c>
      <c r="AF319" s="217" t="s">
        <v>320</v>
      </c>
      <c r="AG319" s="217" t="s">
        <v>195</v>
      </c>
      <c r="AH319" s="272" t="s">
        <v>23</v>
      </c>
    </row>
    <row r="320" spans="5:34" ht="12.75" hidden="1">
      <c r="E320" s="4"/>
      <c r="H320" s="355" t="s">
        <v>424</v>
      </c>
      <c r="I320" s="354">
        <v>255</v>
      </c>
      <c r="J320" s="358" t="s">
        <v>132</v>
      </c>
      <c r="K320" s="357" t="s">
        <v>202</v>
      </c>
      <c r="L320" s="357" t="s">
        <v>132</v>
      </c>
      <c r="M320" s="206">
        <v>141</v>
      </c>
      <c r="N320" s="105">
        <v>141</v>
      </c>
      <c r="T320" s="43"/>
      <c r="U320" s="51"/>
      <c r="AC320" s="353">
        <v>143</v>
      </c>
      <c r="AD320" s="192" t="s">
        <v>118</v>
      </c>
      <c r="AE320" s="283">
        <v>77</v>
      </c>
      <c r="AF320" s="192" t="s">
        <v>268</v>
      </c>
      <c r="AG320" s="282" t="s">
        <v>266</v>
      </c>
      <c r="AH320" s="282" t="s">
        <v>68</v>
      </c>
    </row>
    <row r="321" spans="5:34" ht="12.75" hidden="1">
      <c r="E321" s="4"/>
      <c r="H321" s="217" t="s">
        <v>361</v>
      </c>
      <c r="I321" s="281">
        <v>215</v>
      </c>
      <c r="J321" s="217" t="s">
        <v>320</v>
      </c>
      <c r="K321" s="217" t="s">
        <v>195</v>
      </c>
      <c r="L321" s="272" t="s">
        <v>23</v>
      </c>
      <c r="M321" s="206">
        <v>142</v>
      </c>
      <c r="N321" s="105">
        <v>142</v>
      </c>
      <c r="T321" s="43"/>
      <c r="U321" s="51"/>
      <c r="AC321" s="353">
        <v>144</v>
      </c>
      <c r="AD321" s="276" t="s">
        <v>381</v>
      </c>
      <c r="AE321" s="283">
        <v>102</v>
      </c>
      <c r="AF321" s="192" t="s">
        <v>325</v>
      </c>
      <c r="AG321" s="282" t="s">
        <v>299</v>
      </c>
      <c r="AH321" s="282" t="s">
        <v>140</v>
      </c>
    </row>
    <row r="322" spans="5:34" ht="12.75" hidden="1">
      <c r="E322" s="4"/>
      <c r="H322" s="192" t="s">
        <v>118</v>
      </c>
      <c r="I322" s="283">
        <v>77</v>
      </c>
      <c r="J322" s="192" t="s">
        <v>268</v>
      </c>
      <c r="K322" s="282" t="s">
        <v>266</v>
      </c>
      <c r="L322" s="282" t="s">
        <v>68</v>
      </c>
      <c r="M322" s="206">
        <v>143</v>
      </c>
      <c r="N322" s="105">
        <v>143</v>
      </c>
      <c r="T322" s="43"/>
      <c r="U322" s="51"/>
      <c r="AC322" s="353">
        <v>145</v>
      </c>
      <c r="AD322" s="276" t="s">
        <v>382</v>
      </c>
      <c r="AE322" s="283">
        <v>99</v>
      </c>
      <c r="AF322" s="192" t="s">
        <v>384</v>
      </c>
      <c r="AG322" s="282" t="s">
        <v>13</v>
      </c>
      <c r="AH322" s="282" t="s">
        <v>187</v>
      </c>
    </row>
    <row r="323" spans="5:34" ht="12.75" hidden="1">
      <c r="E323" s="4"/>
      <c r="H323" s="276" t="s">
        <v>381</v>
      </c>
      <c r="I323" s="283">
        <v>102</v>
      </c>
      <c r="J323" s="192" t="s">
        <v>325</v>
      </c>
      <c r="K323" s="282" t="s">
        <v>299</v>
      </c>
      <c r="L323" s="282" t="s">
        <v>140</v>
      </c>
      <c r="M323" s="206">
        <v>144</v>
      </c>
      <c r="N323" s="105">
        <v>144</v>
      </c>
      <c r="T323" s="43"/>
      <c r="U323" s="51"/>
      <c r="AC323" s="353">
        <v>146</v>
      </c>
      <c r="AD323" s="192" t="s">
        <v>119</v>
      </c>
      <c r="AE323" s="283">
        <v>72</v>
      </c>
      <c r="AF323" s="192" t="s">
        <v>268</v>
      </c>
      <c r="AG323" s="282" t="s">
        <v>266</v>
      </c>
      <c r="AH323" s="282" t="s">
        <v>68</v>
      </c>
    </row>
    <row r="324" spans="5:34" ht="12.75" hidden="1">
      <c r="E324" s="4"/>
      <c r="H324" s="276" t="s">
        <v>382</v>
      </c>
      <c r="I324" s="283">
        <v>99</v>
      </c>
      <c r="J324" s="192" t="s">
        <v>384</v>
      </c>
      <c r="K324" s="282" t="s">
        <v>13</v>
      </c>
      <c r="L324" s="282" t="s">
        <v>187</v>
      </c>
      <c r="M324" s="206">
        <v>145</v>
      </c>
      <c r="N324" s="105">
        <v>145</v>
      </c>
      <c r="T324" s="43"/>
      <c r="U324" s="51"/>
      <c r="AC324" s="353">
        <v>147</v>
      </c>
      <c r="AD324" s="192" t="s">
        <v>120</v>
      </c>
      <c r="AE324" s="283">
        <v>73</v>
      </c>
      <c r="AF324" s="192" t="s">
        <v>325</v>
      </c>
      <c r="AG324" s="282" t="s">
        <v>308</v>
      </c>
      <c r="AH324" s="282" t="s">
        <v>140</v>
      </c>
    </row>
    <row r="325" spans="5:34" ht="12.75" hidden="1">
      <c r="E325" s="4"/>
      <c r="H325" s="192" t="s">
        <v>119</v>
      </c>
      <c r="I325" s="283">
        <v>72</v>
      </c>
      <c r="J325" s="192" t="s">
        <v>268</v>
      </c>
      <c r="K325" s="282" t="s">
        <v>266</v>
      </c>
      <c r="L325" s="282" t="s">
        <v>68</v>
      </c>
      <c r="M325" s="206">
        <v>146</v>
      </c>
      <c r="N325" s="105">
        <v>146</v>
      </c>
      <c r="T325" s="43"/>
      <c r="U325" s="51"/>
      <c r="AC325" s="353">
        <v>148</v>
      </c>
      <c r="AD325" s="192" t="s">
        <v>256</v>
      </c>
      <c r="AE325" s="283">
        <v>157</v>
      </c>
      <c r="AF325" s="192" t="s">
        <v>384</v>
      </c>
      <c r="AG325" s="282" t="s">
        <v>15</v>
      </c>
      <c r="AH325" s="282" t="s">
        <v>187</v>
      </c>
    </row>
    <row r="326" spans="5:34" ht="12.75" hidden="1">
      <c r="E326" s="4"/>
      <c r="H326" s="192" t="s">
        <v>120</v>
      </c>
      <c r="I326" s="283">
        <v>73</v>
      </c>
      <c r="J326" s="192" t="s">
        <v>325</v>
      </c>
      <c r="K326" s="282" t="s">
        <v>308</v>
      </c>
      <c r="L326" s="282" t="s">
        <v>140</v>
      </c>
      <c r="M326" s="206">
        <v>147</v>
      </c>
      <c r="N326" s="105">
        <v>147</v>
      </c>
      <c r="T326" s="43"/>
      <c r="U326" s="51"/>
      <c r="AC326" s="353">
        <v>149</v>
      </c>
      <c r="AD326" s="192" t="s">
        <v>156</v>
      </c>
      <c r="AE326" s="283">
        <v>98</v>
      </c>
      <c r="AF326" s="192" t="s">
        <v>325</v>
      </c>
      <c r="AG326" s="282" t="s">
        <v>308</v>
      </c>
      <c r="AH326" s="282" t="s">
        <v>140</v>
      </c>
    </row>
    <row r="327" spans="5:34" ht="12.75" hidden="1">
      <c r="E327" s="4"/>
      <c r="H327" s="192" t="s">
        <v>256</v>
      </c>
      <c r="I327" s="283">
        <v>157</v>
      </c>
      <c r="J327" s="192" t="s">
        <v>384</v>
      </c>
      <c r="K327" s="282" t="s">
        <v>15</v>
      </c>
      <c r="L327" s="282" t="s">
        <v>187</v>
      </c>
      <c r="M327" s="206">
        <v>148</v>
      </c>
      <c r="N327" s="105">
        <v>148</v>
      </c>
      <c r="T327" s="43"/>
      <c r="U327" s="51"/>
      <c r="AC327" s="353">
        <v>150</v>
      </c>
      <c r="AD327" s="192" t="s">
        <v>121</v>
      </c>
      <c r="AE327" s="283">
        <v>74</v>
      </c>
      <c r="AF327" s="192" t="s">
        <v>325</v>
      </c>
      <c r="AG327" s="282" t="s">
        <v>308</v>
      </c>
      <c r="AH327" s="282" t="s">
        <v>140</v>
      </c>
    </row>
    <row r="328" spans="5:34" ht="12.75" hidden="1">
      <c r="E328" s="4"/>
      <c r="H328" s="192" t="s">
        <v>156</v>
      </c>
      <c r="I328" s="283">
        <v>98</v>
      </c>
      <c r="J328" s="192" t="s">
        <v>325</v>
      </c>
      <c r="K328" s="282" t="s">
        <v>308</v>
      </c>
      <c r="L328" s="282" t="s">
        <v>140</v>
      </c>
      <c r="M328" s="206">
        <v>149</v>
      </c>
      <c r="N328" s="105">
        <v>149</v>
      </c>
      <c r="T328" s="43"/>
      <c r="U328" s="51"/>
      <c r="AC328" s="353">
        <v>151</v>
      </c>
      <c r="AD328" s="192" t="s">
        <v>122</v>
      </c>
      <c r="AE328" s="283">
        <v>76</v>
      </c>
      <c r="AF328" s="192" t="s">
        <v>320</v>
      </c>
      <c r="AG328" s="282" t="s">
        <v>214</v>
      </c>
      <c r="AH328" s="282" t="s">
        <v>23</v>
      </c>
    </row>
    <row r="329" spans="5:34" ht="12.75" hidden="1">
      <c r="E329" s="4"/>
      <c r="H329" s="192" t="s">
        <v>121</v>
      </c>
      <c r="I329" s="283">
        <v>74</v>
      </c>
      <c r="J329" s="192" t="s">
        <v>325</v>
      </c>
      <c r="K329" s="282" t="s">
        <v>308</v>
      </c>
      <c r="L329" s="282" t="s">
        <v>140</v>
      </c>
      <c r="M329" s="206">
        <v>150</v>
      </c>
      <c r="N329" s="105">
        <v>150</v>
      </c>
      <c r="T329" s="43"/>
      <c r="U329" s="51"/>
      <c r="AC329" s="353">
        <v>152</v>
      </c>
      <c r="AD329" s="217" t="s">
        <v>383</v>
      </c>
      <c r="AE329" s="281">
        <v>221</v>
      </c>
      <c r="AF329" s="192" t="s">
        <v>325</v>
      </c>
      <c r="AG329" s="282" t="s">
        <v>308</v>
      </c>
      <c r="AH329" s="282" t="s">
        <v>140</v>
      </c>
    </row>
    <row r="330" spans="5:34" ht="12.75" hidden="1">
      <c r="E330" s="4"/>
      <c r="H330" s="192" t="s">
        <v>122</v>
      </c>
      <c r="I330" s="283">
        <v>76</v>
      </c>
      <c r="J330" s="192" t="s">
        <v>320</v>
      </c>
      <c r="K330" s="282" t="s">
        <v>214</v>
      </c>
      <c r="L330" s="282" t="s">
        <v>23</v>
      </c>
      <c r="M330" s="206">
        <v>151</v>
      </c>
      <c r="N330" s="105">
        <v>151</v>
      </c>
      <c r="T330" s="43"/>
      <c r="U330" s="51"/>
      <c r="AC330" s="353">
        <v>153</v>
      </c>
      <c r="AD330" s="192" t="s">
        <v>215</v>
      </c>
      <c r="AE330" s="283">
        <v>117</v>
      </c>
      <c r="AF330" s="192" t="s">
        <v>322</v>
      </c>
      <c r="AG330" s="282" t="s">
        <v>216</v>
      </c>
      <c r="AH330" s="282" t="s">
        <v>185</v>
      </c>
    </row>
    <row r="331" spans="5:34" ht="12.75" hidden="1">
      <c r="E331" s="4"/>
      <c r="H331" s="217" t="s">
        <v>383</v>
      </c>
      <c r="I331" s="281">
        <v>221</v>
      </c>
      <c r="J331" s="192" t="s">
        <v>325</v>
      </c>
      <c r="K331" s="282" t="s">
        <v>308</v>
      </c>
      <c r="L331" s="282" t="s">
        <v>140</v>
      </c>
      <c r="M331" s="206">
        <v>152</v>
      </c>
      <c r="N331" s="105">
        <v>152</v>
      </c>
      <c r="T331" s="43"/>
      <c r="U331" s="51"/>
      <c r="AC331" s="353">
        <v>154</v>
      </c>
      <c r="AD331" s="217" t="s">
        <v>362</v>
      </c>
      <c r="AE331" s="281">
        <v>201</v>
      </c>
      <c r="AF331" s="192" t="s">
        <v>322</v>
      </c>
      <c r="AG331" s="285" t="s">
        <v>284</v>
      </c>
      <c r="AH331" s="282" t="s">
        <v>185</v>
      </c>
    </row>
    <row r="332" spans="5:34" ht="12.75" hidden="1">
      <c r="E332" s="4"/>
      <c r="H332" s="192" t="s">
        <v>215</v>
      </c>
      <c r="I332" s="283">
        <v>117</v>
      </c>
      <c r="J332" s="192" t="s">
        <v>322</v>
      </c>
      <c r="K332" s="282" t="s">
        <v>216</v>
      </c>
      <c r="L332" s="282" t="s">
        <v>185</v>
      </c>
      <c r="M332" s="206">
        <v>153</v>
      </c>
      <c r="N332" s="105">
        <v>153</v>
      </c>
      <c r="T332" s="43"/>
      <c r="U332" s="51"/>
      <c r="AC332" s="353">
        <v>155</v>
      </c>
      <c r="AD332" s="273" t="s">
        <v>339</v>
      </c>
      <c r="AE332" s="286">
        <v>186</v>
      </c>
      <c r="AF332" s="217" t="s">
        <v>320</v>
      </c>
      <c r="AG332" s="287" t="s">
        <v>340</v>
      </c>
      <c r="AH332" s="282" t="s">
        <v>23</v>
      </c>
    </row>
    <row r="333" spans="5:34" ht="12.75" hidden="1">
      <c r="E333" s="4"/>
      <c r="H333" s="217" t="s">
        <v>362</v>
      </c>
      <c r="I333" s="281">
        <v>201</v>
      </c>
      <c r="J333" s="192" t="s">
        <v>322</v>
      </c>
      <c r="K333" s="285" t="s">
        <v>284</v>
      </c>
      <c r="L333" s="282" t="s">
        <v>185</v>
      </c>
      <c r="M333" s="206">
        <v>154</v>
      </c>
      <c r="N333" s="105">
        <v>154</v>
      </c>
      <c r="T333" s="43"/>
      <c r="U333" s="51"/>
      <c r="AC333" s="353">
        <v>156</v>
      </c>
      <c r="AD333" s="192" t="s">
        <v>123</v>
      </c>
      <c r="AE333" s="283">
        <v>78</v>
      </c>
      <c r="AF333" s="192" t="s">
        <v>325</v>
      </c>
      <c r="AG333" s="282" t="s">
        <v>299</v>
      </c>
      <c r="AH333" s="282" t="s">
        <v>140</v>
      </c>
    </row>
    <row r="334" spans="5:34" ht="12.75" hidden="1">
      <c r="E334" s="4"/>
      <c r="H334" s="273" t="s">
        <v>339</v>
      </c>
      <c r="I334" s="286">
        <v>186</v>
      </c>
      <c r="J334" s="217" t="s">
        <v>320</v>
      </c>
      <c r="K334" s="287" t="s">
        <v>340</v>
      </c>
      <c r="L334" s="282" t="s">
        <v>23</v>
      </c>
      <c r="M334" s="206">
        <v>155</v>
      </c>
      <c r="T334" s="43"/>
      <c r="U334" s="51"/>
      <c r="AC334" s="353">
        <v>157</v>
      </c>
      <c r="AD334" s="192" t="s">
        <v>163</v>
      </c>
      <c r="AE334" s="283">
        <v>167</v>
      </c>
      <c r="AF334" s="192" t="s">
        <v>160</v>
      </c>
      <c r="AG334" s="282" t="s">
        <v>211</v>
      </c>
      <c r="AH334" s="282" t="s">
        <v>131</v>
      </c>
    </row>
    <row r="335" spans="5:34" ht="12.75" hidden="1">
      <c r="E335" s="4"/>
      <c r="H335" s="192" t="s">
        <v>123</v>
      </c>
      <c r="I335" s="283">
        <v>78</v>
      </c>
      <c r="J335" s="192" t="s">
        <v>325</v>
      </c>
      <c r="K335" s="282" t="s">
        <v>299</v>
      </c>
      <c r="L335" s="282" t="s">
        <v>140</v>
      </c>
      <c r="M335" s="206">
        <v>156</v>
      </c>
      <c r="T335" s="43"/>
      <c r="U335" s="51"/>
      <c r="AC335" s="353">
        <v>158</v>
      </c>
      <c r="AD335" s="192" t="s">
        <v>217</v>
      </c>
      <c r="AE335" s="283">
        <v>79</v>
      </c>
      <c r="AF335" s="192" t="s">
        <v>268</v>
      </c>
      <c r="AG335" s="282" t="s">
        <v>266</v>
      </c>
      <c r="AH335" s="282" t="s">
        <v>68</v>
      </c>
    </row>
    <row r="336" spans="5:34" ht="12.75" hidden="1">
      <c r="E336" s="4"/>
      <c r="H336" s="192" t="s">
        <v>163</v>
      </c>
      <c r="I336" s="283">
        <v>167</v>
      </c>
      <c r="J336" s="192" t="s">
        <v>160</v>
      </c>
      <c r="K336" s="282" t="s">
        <v>211</v>
      </c>
      <c r="L336" s="282" t="s">
        <v>131</v>
      </c>
      <c r="M336" s="206">
        <v>157</v>
      </c>
      <c r="T336" s="43"/>
      <c r="U336" s="51"/>
      <c r="AC336" s="353">
        <v>159</v>
      </c>
      <c r="AD336" s="192" t="s">
        <v>124</v>
      </c>
      <c r="AE336" s="283">
        <v>80</v>
      </c>
      <c r="AF336" s="192" t="s">
        <v>323</v>
      </c>
      <c r="AG336" s="282" t="s">
        <v>302</v>
      </c>
      <c r="AH336" s="282" t="s">
        <v>190</v>
      </c>
    </row>
    <row r="337" spans="5:34" ht="12.75" hidden="1">
      <c r="E337" s="4"/>
      <c r="H337" s="192" t="s">
        <v>217</v>
      </c>
      <c r="I337" s="283">
        <v>79</v>
      </c>
      <c r="J337" s="192" t="s">
        <v>268</v>
      </c>
      <c r="K337" s="282" t="s">
        <v>266</v>
      </c>
      <c r="L337" s="282" t="s">
        <v>68</v>
      </c>
      <c r="M337" s="206">
        <v>158</v>
      </c>
      <c r="T337" s="43"/>
      <c r="U337" s="51"/>
      <c r="AC337" s="353">
        <v>160</v>
      </c>
      <c r="AD337" s="217" t="s">
        <v>341</v>
      </c>
      <c r="AE337" s="281">
        <v>189</v>
      </c>
      <c r="AF337" s="192" t="s">
        <v>141</v>
      </c>
      <c r="AG337" s="284" t="s">
        <v>309</v>
      </c>
      <c r="AH337" s="192" t="s">
        <v>301</v>
      </c>
    </row>
    <row r="338" spans="5:34" ht="12.75" hidden="1">
      <c r="E338" s="4"/>
      <c r="H338" s="192" t="s">
        <v>124</v>
      </c>
      <c r="I338" s="283">
        <v>80</v>
      </c>
      <c r="J338" s="192" t="s">
        <v>323</v>
      </c>
      <c r="K338" s="282" t="s">
        <v>302</v>
      </c>
      <c r="L338" s="282" t="s">
        <v>190</v>
      </c>
      <c r="M338" s="206">
        <v>159</v>
      </c>
      <c r="T338" s="43"/>
      <c r="U338" s="51"/>
      <c r="AC338" s="353">
        <v>161</v>
      </c>
      <c r="AD338" s="288" t="s">
        <v>218</v>
      </c>
      <c r="AE338" s="289">
        <v>901</v>
      </c>
      <c r="AF338" s="277" t="s">
        <v>133</v>
      </c>
      <c r="AG338" s="290" t="s">
        <v>133</v>
      </c>
      <c r="AH338" s="290" t="s">
        <v>133</v>
      </c>
    </row>
    <row r="339" spans="5:34" ht="12.75" hidden="1">
      <c r="E339" s="4"/>
      <c r="H339" s="217" t="s">
        <v>341</v>
      </c>
      <c r="I339" s="281">
        <v>189</v>
      </c>
      <c r="J339" s="192" t="s">
        <v>141</v>
      </c>
      <c r="K339" s="284" t="s">
        <v>309</v>
      </c>
      <c r="L339" s="192" t="s">
        <v>301</v>
      </c>
      <c r="M339" s="206">
        <v>160</v>
      </c>
      <c r="T339" s="43"/>
      <c r="U339" s="51"/>
      <c r="AC339" s="353">
        <v>162</v>
      </c>
      <c r="AD339" s="288" t="s">
        <v>342</v>
      </c>
      <c r="AE339" s="289">
        <f>AE338+1</f>
        <v>902</v>
      </c>
      <c r="AF339" s="277" t="s">
        <v>133</v>
      </c>
      <c r="AG339" s="290" t="s">
        <v>133</v>
      </c>
      <c r="AH339" s="290" t="s">
        <v>133</v>
      </c>
    </row>
    <row r="340" spans="5:34" ht="12.75" hidden="1">
      <c r="E340" s="4"/>
      <c r="H340" s="288" t="s">
        <v>218</v>
      </c>
      <c r="I340" s="289">
        <v>901</v>
      </c>
      <c r="J340" s="277" t="s">
        <v>133</v>
      </c>
      <c r="K340" s="290" t="s">
        <v>133</v>
      </c>
      <c r="L340" s="290" t="s">
        <v>133</v>
      </c>
      <c r="M340" s="206">
        <v>161</v>
      </c>
      <c r="T340" s="43"/>
      <c r="U340" s="51"/>
      <c r="AC340" s="353">
        <v>163</v>
      </c>
      <c r="AD340" s="288" t="s">
        <v>343</v>
      </c>
      <c r="AE340" s="289">
        <f>AE339+1</f>
        <v>903</v>
      </c>
      <c r="AF340" s="277" t="s">
        <v>133</v>
      </c>
      <c r="AG340" s="290" t="s">
        <v>133</v>
      </c>
      <c r="AH340" s="290" t="s">
        <v>133</v>
      </c>
    </row>
    <row r="341" spans="5:34" ht="12.75" hidden="1">
      <c r="E341" s="4"/>
      <c r="H341" s="288" t="s">
        <v>342</v>
      </c>
      <c r="I341" s="289">
        <f>I340+1</f>
        <v>902</v>
      </c>
      <c r="J341" s="277" t="s">
        <v>133</v>
      </c>
      <c r="K341" s="290" t="s">
        <v>133</v>
      </c>
      <c r="L341" s="290" t="s">
        <v>133</v>
      </c>
      <c r="M341" s="206">
        <v>162</v>
      </c>
      <c r="T341" s="43"/>
      <c r="U341" s="51"/>
      <c r="AC341" s="353">
        <v>164</v>
      </c>
      <c r="AD341" s="288" t="s">
        <v>344</v>
      </c>
      <c r="AE341" s="289">
        <f>AE340+1</f>
        <v>904</v>
      </c>
      <c r="AF341" s="277" t="s">
        <v>133</v>
      </c>
      <c r="AG341" s="290" t="s">
        <v>133</v>
      </c>
      <c r="AH341" s="290" t="s">
        <v>133</v>
      </c>
    </row>
    <row r="342" spans="5:34" ht="12.75" hidden="1">
      <c r="E342" s="4"/>
      <c r="H342" s="288" t="s">
        <v>343</v>
      </c>
      <c r="I342" s="289">
        <f>I341+1</f>
        <v>903</v>
      </c>
      <c r="J342" s="277" t="s">
        <v>133</v>
      </c>
      <c r="K342" s="290" t="s">
        <v>133</v>
      </c>
      <c r="L342" s="290" t="s">
        <v>133</v>
      </c>
      <c r="M342" s="206">
        <v>163</v>
      </c>
      <c r="T342" s="43"/>
      <c r="U342" s="51"/>
      <c r="AC342" s="353">
        <v>165</v>
      </c>
      <c r="AD342" s="288" t="s">
        <v>345</v>
      </c>
      <c r="AE342" s="289">
        <f>AE341+1</f>
        <v>905</v>
      </c>
      <c r="AF342" s="277" t="s">
        <v>133</v>
      </c>
      <c r="AG342" s="290" t="s">
        <v>133</v>
      </c>
      <c r="AH342" s="290" t="s">
        <v>133</v>
      </c>
    </row>
    <row r="343" spans="5:21" ht="12.75" hidden="1">
      <c r="E343" s="4"/>
      <c r="H343" s="288" t="s">
        <v>344</v>
      </c>
      <c r="I343" s="289">
        <f>I342+1</f>
        <v>904</v>
      </c>
      <c r="J343" s="277" t="s">
        <v>133</v>
      </c>
      <c r="K343" s="290" t="s">
        <v>133</v>
      </c>
      <c r="L343" s="290" t="s">
        <v>133</v>
      </c>
      <c r="M343" s="206">
        <v>164</v>
      </c>
      <c r="T343" s="43"/>
      <c r="U343" s="51"/>
    </row>
    <row r="344" spans="5:21" ht="12.75" hidden="1">
      <c r="E344" s="4"/>
      <c r="H344" s="288" t="s">
        <v>345</v>
      </c>
      <c r="I344" s="289">
        <f>I343+1</f>
        <v>905</v>
      </c>
      <c r="J344" s="277" t="s">
        <v>133</v>
      </c>
      <c r="K344" s="290" t="s">
        <v>133</v>
      </c>
      <c r="L344" s="290" t="s">
        <v>133</v>
      </c>
      <c r="M344" s="206">
        <v>165</v>
      </c>
      <c r="T344" s="43"/>
      <c r="U344" s="51"/>
    </row>
    <row r="345" spans="5:21" ht="12.75" hidden="1">
      <c r="E345" s="4"/>
      <c r="T345" s="43"/>
      <c r="U345" s="51"/>
    </row>
    <row r="346" spans="5:21" ht="12.75" hidden="1">
      <c r="E346" s="4"/>
      <c r="T346" s="43"/>
      <c r="U346" s="51"/>
    </row>
    <row r="347" spans="5:21" ht="12.75" hidden="1">
      <c r="E347" s="4"/>
      <c r="T347" s="43"/>
      <c r="U347" s="51"/>
    </row>
    <row r="348" spans="5:21" ht="12.75" hidden="1">
      <c r="E348" s="4"/>
      <c r="T348" s="43"/>
      <c r="U348" s="51"/>
    </row>
    <row r="349" spans="5:21" ht="12.75" hidden="1">
      <c r="E349" s="4"/>
      <c r="T349" s="43"/>
      <c r="U349" s="51"/>
    </row>
    <row r="350" spans="5:21" ht="12.75" hidden="1">
      <c r="E350" s="4"/>
      <c r="T350" s="43"/>
      <c r="U350" s="51"/>
    </row>
    <row r="351" spans="5:21" ht="12.75" hidden="1">
      <c r="E351" s="4"/>
      <c r="T351" s="43"/>
      <c r="U351" s="51"/>
    </row>
    <row r="352" spans="5:21" ht="12.75" hidden="1">
      <c r="E352" s="4"/>
      <c r="T352" s="43"/>
      <c r="U352" s="51"/>
    </row>
    <row r="353" spans="5:21" ht="12.75" hidden="1">
      <c r="E353" s="4"/>
      <c r="T353" s="43"/>
      <c r="U353" s="51"/>
    </row>
    <row r="354" spans="5:21" ht="12.75" hidden="1">
      <c r="E354" s="4"/>
      <c r="T354" s="43"/>
      <c r="U354" s="51"/>
    </row>
    <row r="355" spans="5:21" ht="12.75" hidden="1">
      <c r="E355" s="4"/>
      <c r="T355" s="43"/>
      <c r="U355" s="51"/>
    </row>
    <row r="356" spans="5:21" ht="12.75" hidden="1">
      <c r="E356" s="4"/>
      <c r="T356" s="43"/>
      <c r="U356" s="51"/>
    </row>
    <row r="357" spans="5:21" ht="12.75" hidden="1">
      <c r="E357" s="4"/>
      <c r="T357" s="43"/>
      <c r="U357" s="51"/>
    </row>
    <row r="358" spans="5:21" ht="12.75" hidden="1">
      <c r="E358" s="4"/>
      <c r="T358" s="43"/>
      <c r="U358" s="51"/>
    </row>
    <row r="359" spans="5:21" ht="12.75" hidden="1">
      <c r="E359" s="4"/>
      <c r="T359" s="43"/>
      <c r="U359" s="51"/>
    </row>
    <row r="360" spans="5:21" ht="12.75" hidden="1">
      <c r="E360" s="4"/>
      <c r="T360" s="43"/>
      <c r="U360" s="51"/>
    </row>
    <row r="361" spans="5:21" ht="12.75" hidden="1">
      <c r="E361" s="4"/>
      <c r="T361" s="43"/>
      <c r="U361" s="51"/>
    </row>
    <row r="362" spans="5:21" ht="12.75" hidden="1">
      <c r="E362" s="4"/>
      <c r="T362" s="43"/>
      <c r="U362" s="51"/>
    </row>
    <row r="363" spans="5:21" ht="12.75" hidden="1">
      <c r="E363" s="4"/>
      <c r="T363" s="43"/>
      <c r="U363" s="51"/>
    </row>
    <row r="364" spans="5:21" ht="12.75" hidden="1">
      <c r="E364" s="4"/>
      <c r="T364" s="43"/>
      <c r="U364" s="51"/>
    </row>
    <row r="365" spans="5:21" ht="12.75" hidden="1">
      <c r="E365" s="4"/>
      <c r="T365" s="43"/>
      <c r="U365" s="51"/>
    </row>
    <row r="366" spans="5:21" ht="12.75" hidden="1">
      <c r="E366" s="4"/>
      <c r="T366" s="43"/>
      <c r="U366" s="51"/>
    </row>
    <row r="367" spans="5:21" ht="12.75" hidden="1">
      <c r="E367" s="4"/>
      <c r="T367" s="43"/>
      <c r="U367" s="51"/>
    </row>
    <row r="368" spans="5:21" ht="12.75" hidden="1">
      <c r="E368" s="4"/>
      <c r="T368" s="43"/>
      <c r="U368" s="51"/>
    </row>
    <row r="369" spans="5:21" ht="12.75" hidden="1">
      <c r="E369" s="4"/>
      <c r="T369" s="43"/>
      <c r="U369" s="51"/>
    </row>
    <row r="370" spans="5:21" ht="12.75" hidden="1">
      <c r="E370" s="4"/>
      <c r="T370" s="43"/>
      <c r="U370" s="51"/>
    </row>
    <row r="371" spans="5:21" ht="12.75" hidden="1">
      <c r="E371" s="4"/>
      <c r="T371" s="43"/>
      <c r="U371" s="51"/>
    </row>
    <row r="372" spans="5:21" ht="12.75" hidden="1">
      <c r="E372" s="4"/>
      <c r="T372" s="43"/>
      <c r="U372" s="51"/>
    </row>
    <row r="373" spans="5:21" ht="12.75" hidden="1">
      <c r="E373" s="4"/>
      <c r="T373" s="43"/>
      <c r="U373" s="51"/>
    </row>
    <row r="374" spans="5:21" ht="12.75" hidden="1">
      <c r="E374" s="4"/>
      <c r="T374" s="43"/>
      <c r="U374" s="51"/>
    </row>
    <row r="375" spans="5:21" ht="12.75" hidden="1">
      <c r="E375" s="4"/>
      <c r="T375" s="43"/>
      <c r="U375" s="51"/>
    </row>
    <row r="376" spans="5:21" ht="12.75" hidden="1">
      <c r="E376" s="4"/>
      <c r="T376" s="43"/>
      <c r="U376" s="51"/>
    </row>
    <row r="377" spans="5:21" ht="12.75" hidden="1">
      <c r="E377" s="4"/>
      <c r="T377" s="43"/>
      <c r="U377" s="51"/>
    </row>
    <row r="378" spans="5:21" ht="12.75" hidden="1">
      <c r="E378" s="4"/>
      <c r="T378" s="43"/>
      <c r="U378" s="51"/>
    </row>
    <row r="379" spans="5:21" ht="12.75" hidden="1">
      <c r="E379" s="4"/>
      <c r="T379" s="43"/>
      <c r="U379" s="51"/>
    </row>
    <row r="380" spans="5:21" ht="12.75" hidden="1">
      <c r="E380" s="4"/>
      <c r="T380" s="43"/>
      <c r="U380" s="51"/>
    </row>
    <row r="381" spans="5:21" ht="12.75" hidden="1">
      <c r="E381" s="4"/>
      <c r="T381" s="43"/>
      <c r="U381" s="51"/>
    </row>
    <row r="382" spans="5:21" ht="12.75" hidden="1">
      <c r="E382" s="4"/>
      <c r="T382" s="43"/>
      <c r="U382" s="51"/>
    </row>
    <row r="383" spans="5:21" ht="12.75" hidden="1">
      <c r="E383" s="4"/>
      <c r="T383" s="43"/>
      <c r="U383" s="51"/>
    </row>
    <row r="384" spans="5:21" ht="12.75" hidden="1">
      <c r="E384" s="4"/>
      <c r="T384" s="43"/>
      <c r="U384" s="51"/>
    </row>
    <row r="385" spans="5:21" ht="12.75" hidden="1">
      <c r="E385" s="4"/>
      <c r="T385" s="43"/>
      <c r="U385" s="51"/>
    </row>
    <row r="386" spans="5:21" ht="12.75" hidden="1">
      <c r="E386" s="4"/>
      <c r="T386" s="43"/>
      <c r="U386" s="51"/>
    </row>
    <row r="387" spans="5:21" ht="12.75" hidden="1">
      <c r="E387" s="4"/>
      <c r="T387" s="43"/>
      <c r="U387" s="51"/>
    </row>
    <row r="388" spans="5:21" ht="12.75" hidden="1">
      <c r="E388" s="4"/>
      <c r="T388" s="43"/>
      <c r="U388" s="51"/>
    </row>
    <row r="389" spans="5:21" ht="12.75" hidden="1">
      <c r="E389" s="4"/>
      <c r="T389" s="43"/>
      <c r="U389" s="51"/>
    </row>
    <row r="390" spans="5:21" ht="12.75" hidden="1">
      <c r="E390" s="4"/>
      <c r="T390" s="43"/>
      <c r="U390" s="51"/>
    </row>
    <row r="391" spans="5:21" ht="12.75" hidden="1">
      <c r="E391" s="4"/>
      <c r="T391" s="43"/>
      <c r="U391" s="51"/>
    </row>
    <row r="392" spans="5:21" ht="12.75" hidden="1">
      <c r="E392" s="4"/>
      <c r="T392" s="43"/>
      <c r="U392" s="51"/>
    </row>
    <row r="393" spans="5:21" ht="12.75" hidden="1">
      <c r="E393" s="4"/>
      <c r="T393" s="43"/>
      <c r="U393" s="51"/>
    </row>
    <row r="394" spans="5:21" ht="12.75" hidden="1">
      <c r="E394" s="4"/>
      <c r="T394" s="43"/>
      <c r="U394" s="51"/>
    </row>
    <row r="395" spans="5:21" ht="12.75" hidden="1">
      <c r="E395" s="4"/>
      <c r="T395" s="43"/>
      <c r="U395" s="51"/>
    </row>
    <row r="396" spans="5:21" ht="12.75" hidden="1">
      <c r="E396" s="4"/>
      <c r="T396" s="43"/>
      <c r="U396" s="51"/>
    </row>
    <row r="397" spans="5:21" ht="12.75" hidden="1">
      <c r="E397" s="4"/>
      <c r="T397" s="43"/>
      <c r="U397" s="51"/>
    </row>
    <row r="398" spans="5:21" ht="12.75" hidden="1">
      <c r="E398" s="4"/>
      <c r="T398" s="43"/>
      <c r="U398" s="51"/>
    </row>
    <row r="399" spans="5:21" ht="12.75" hidden="1">
      <c r="E399" s="4"/>
      <c r="T399" s="43"/>
      <c r="U399" s="51"/>
    </row>
    <row r="400" spans="5:21" ht="12.75" hidden="1">
      <c r="E400" s="4"/>
      <c r="T400" s="43"/>
      <c r="U400" s="51"/>
    </row>
    <row r="401" spans="5:21" ht="12.75" hidden="1">
      <c r="E401" s="4"/>
      <c r="T401" s="43"/>
      <c r="U401" s="51"/>
    </row>
    <row r="402" spans="5:21" ht="12.75" hidden="1">
      <c r="E402" s="4"/>
      <c r="T402" s="43"/>
      <c r="U402" s="51"/>
    </row>
    <row r="403" spans="5:21" ht="12.75" hidden="1">
      <c r="E403" s="4"/>
      <c r="T403" s="43"/>
      <c r="U403" s="51"/>
    </row>
    <row r="404" spans="5:21" ht="12.75" hidden="1">
      <c r="E404" s="4"/>
      <c r="T404" s="43"/>
      <c r="U404" s="51"/>
    </row>
    <row r="405" spans="5:21" ht="12.75" hidden="1">
      <c r="E405" s="4"/>
      <c r="T405" s="43"/>
      <c r="U405" s="51"/>
    </row>
    <row r="406" spans="5:21" ht="12.75" hidden="1">
      <c r="E406" s="4"/>
      <c r="T406" s="43"/>
      <c r="U406" s="51"/>
    </row>
    <row r="407" spans="5:21" ht="12.75" hidden="1">
      <c r="E407" s="4"/>
      <c r="T407" s="43"/>
      <c r="U407" s="51"/>
    </row>
    <row r="408" spans="5:21" ht="12.75" hidden="1">
      <c r="E408" s="4"/>
      <c r="T408" s="43"/>
      <c r="U408" s="51"/>
    </row>
    <row r="409" spans="5:21" ht="12.75" hidden="1">
      <c r="E409" s="4"/>
      <c r="T409" s="43"/>
      <c r="U409" s="51"/>
    </row>
    <row r="410" spans="5:21" ht="12.75" hidden="1">
      <c r="E410" s="4"/>
      <c r="T410" s="43"/>
      <c r="U410" s="51"/>
    </row>
    <row r="411" spans="5:21" ht="12.75" hidden="1">
      <c r="E411" s="4"/>
      <c r="T411" s="43"/>
      <c r="U411" s="51"/>
    </row>
    <row r="412" spans="5:21" ht="12.75" hidden="1">
      <c r="E412" s="4"/>
      <c r="T412" s="43"/>
      <c r="U412" s="51"/>
    </row>
    <row r="413" spans="5:21" ht="12.75" hidden="1">
      <c r="E413" s="4"/>
      <c r="T413" s="43"/>
      <c r="U413" s="51"/>
    </row>
    <row r="414" spans="5:21" ht="12.75" hidden="1">
      <c r="E414" s="4"/>
      <c r="T414" s="43"/>
      <c r="U414" s="51"/>
    </row>
    <row r="415" spans="5:21" ht="12.75" hidden="1">
      <c r="E415" s="4"/>
      <c r="T415" s="43"/>
      <c r="U415" s="51"/>
    </row>
    <row r="416" spans="5:21" ht="12.75" hidden="1">
      <c r="E416" s="4"/>
      <c r="T416" s="43"/>
      <c r="U416" s="51"/>
    </row>
    <row r="417" spans="5:21" ht="12.75" hidden="1">
      <c r="E417" s="4"/>
      <c r="T417" s="43"/>
      <c r="U417" s="51"/>
    </row>
    <row r="418" spans="5:21" ht="12.75" hidden="1">
      <c r="E418" s="4"/>
      <c r="T418" s="43"/>
      <c r="U418" s="51"/>
    </row>
    <row r="419" spans="5:21" ht="12.75" hidden="1">
      <c r="E419" s="4"/>
      <c r="T419" s="43"/>
      <c r="U419" s="51"/>
    </row>
    <row r="420" spans="5:21" ht="12.75" hidden="1">
      <c r="E420" s="4"/>
      <c r="T420" s="43"/>
      <c r="U420" s="51"/>
    </row>
    <row r="421" spans="5:21" ht="12.75" hidden="1">
      <c r="E421" s="4"/>
      <c r="T421" s="43"/>
      <c r="U421" s="51"/>
    </row>
    <row r="422" spans="5:21" ht="12.75" hidden="1">
      <c r="E422" s="4"/>
      <c r="T422" s="43"/>
      <c r="U422" s="51"/>
    </row>
    <row r="423" spans="5:21" ht="12.75" hidden="1">
      <c r="E423" s="4"/>
      <c r="T423" s="43"/>
      <c r="U423" s="51"/>
    </row>
    <row r="424" spans="5:21" ht="12.75" hidden="1">
      <c r="E424" s="4"/>
      <c r="T424" s="43"/>
      <c r="U424" s="51"/>
    </row>
    <row r="425" spans="5:21" ht="12.75" hidden="1">
      <c r="E425" s="4"/>
      <c r="T425" s="43"/>
      <c r="U425" s="51"/>
    </row>
    <row r="426" spans="5:21" ht="12.75" hidden="1">
      <c r="E426" s="4"/>
      <c r="T426" s="43"/>
      <c r="U426" s="51"/>
    </row>
    <row r="427" spans="5:21" ht="12.75" hidden="1">
      <c r="E427" s="4"/>
      <c r="T427" s="43"/>
      <c r="U427" s="51"/>
    </row>
    <row r="428" spans="5:21" ht="12.75" hidden="1">
      <c r="E428" s="4"/>
      <c r="T428" s="43"/>
      <c r="U428" s="51"/>
    </row>
    <row r="429" spans="5:21" ht="12.75" hidden="1">
      <c r="E429" s="4"/>
      <c r="T429" s="43"/>
      <c r="U429" s="51"/>
    </row>
    <row r="430" spans="5:21" ht="12.75" hidden="1">
      <c r="E430" s="4"/>
      <c r="T430" s="43"/>
      <c r="U430" s="51"/>
    </row>
    <row r="431" spans="5:21" ht="12.75" hidden="1">
      <c r="E431" s="4"/>
      <c r="T431" s="43"/>
      <c r="U431" s="51"/>
    </row>
    <row r="432" spans="5:21" ht="12.75" hidden="1">
      <c r="E432" s="4"/>
      <c r="T432" s="43"/>
      <c r="U432" s="51"/>
    </row>
    <row r="433" spans="5:21" ht="12.75" hidden="1">
      <c r="E433" s="4"/>
      <c r="T433" s="43"/>
      <c r="U433" s="51"/>
    </row>
    <row r="434" spans="5:21" ht="12.75" hidden="1">
      <c r="E434" s="4"/>
      <c r="T434" s="43"/>
      <c r="U434" s="51"/>
    </row>
    <row r="435" spans="5:21" ht="12.75" hidden="1">
      <c r="E435" s="4"/>
      <c r="T435" s="43"/>
      <c r="U435" s="51"/>
    </row>
    <row r="436" spans="5:21" ht="12.75" hidden="1">
      <c r="E436" s="4"/>
      <c r="T436" s="43"/>
      <c r="U436" s="51"/>
    </row>
    <row r="437" spans="5:21" ht="12.75" hidden="1">
      <c r="E437" s="4"/>
      <c r="T437" s="43"/>
      <c r="U437" s="51"/>
    </row>
    <row r="438" spans="5:21" ht="12.75" hidden="1">
      <c r="E438" s="4"/>
      <c r="T438" s="43"/>
      <c r="U438" s="51"/>
    </row>
    <row r="439" spans="5:21" ht="12.75" hidden="1">
      <c r="E439" s="4"/>
      <c r="T439" s="43"/>
      <c r="U439" s="51"/>
    </row>
    <row r="440" spans="5:21" ht="12.75" hidden="1">
      <c r="E440" s="4"/>
      <c r="T440" s="43"/>
      <c r="U440" s="51"/>
    </row>
    <row r="441" spans="5:21" ht="12.75" hidden="1">
      <c r="E441" s="4"/>
      <c r="T441" s="43"/>
      <c r="U441" s="51"/>
    </row>
    <row r="442" spans="5:21" ht="12.75" hidden="1">
      <c r="E442" s="4"/>
      <c r="T442" s="43"/>
      <c r="U442" s="51"/>
    </row>
    <row r="443" spans="5:21" ht="12.75" hidden="1">
      <c r="E443" s="4"/>
      <c r="T443" s="43"/>
      <c r="U443" s="51"/>
    </row>
    <row r="444" spans="5:21" ht="12.75" hidden="1">
      <c r="E444" s="4"/>
      <c r="T444" s="43"/>
      <c r="U444" s="51"/>
    </row>
    <row r="445" spans="5:21" ht="12.75" hidden="1">
      <c r="E445" s="4"/>
      <c r="T445" s="43"/>
      <c r="U445" s="51"/>
    </row>
    <row r="446" spans="5:21" ht="12.75" hidden="1">
      <c r="E446" s="4"/>
      <c r="T446" s="43"/>
      <c r="U446" s="51"/>
    </row>
    <row r="447" spans="5:21" ht="12.75" hidden="1">
      <c r="E447" s="4"/>
      <c r="T447" s="43"/>
      <c r="U447" s="51"/>
    </row>
    <row r="448" spans="5:21" ht="12.75" hidden="1">
      <c r="E448" s="4"/>
      <c r="T448" s="43"/>
      <c r="U448" s="51"/>
    </row>
    <row r="449" spans="5:21" ht="12.75" hidden="1">
      <c r="E449" s="4"/>
      <c r="T449" s="43"/>
      <c r="U449" s="51"/>
    </row>
    <row r="450" spans="5:21" ht="12.75" hidden="1">
      <c r="E450" s="4"/>
      <c r="T450" s="43"/>
      <c r="U450" s="51"/>
    </row>
    <row r="451" spans="5:21" ht="12.75" hidden="1">
      <c r="E451" s="4"/>
      <c r="T451" s="43"/>
      <c r="U451" s="51"/>
    </row>
    <row r="452" spans="5:21" ht="12.75" hidden="1">
      <c r="E452" s="4"/>
      <c r="T452" s="43"/>
      <c r="U452" s="51"/>
    </row>
    <row r="453" spans="5:21" ht="12.75" hidden="1">
      <c r="E453" s="4"/>
      <c r="T453" s="43"/>
      <c r="U453" s="51"/>
    </row>
    <row r="454" spans="5:21" ht="12.75" hidden="1">
      <c r="E454" s="4"/>
      <c r="T454" s="43"/>
      <c r="U454" s="51"/>
    </row>
    <row r="455" spans="5:21" ht="12.75">
      <c r="E455" s="4"/>
      <c r="T455" s="43"/>
      <c r="U455" s="51"/>
    </row>
    <row r="456" spans="5:21" ht="12.75">
      <c r="E456" s="4"/>
      <c r="T456" s="43"/>
      <c r="U456" s="51"/>
    </row>
    <row r="457" spans="5:21" ht="12.75">
      <c r="E457" s="4"/>
      <c r="T457" s="43"/>
      <c r="U457" s="51"/>
    </row>
    <row r="458" spans="5:21" ht="12.75">
      <c r="E458" s="4"/>
      <c r="T458" s="43"/>
      <c r="U458" s="51"/>
    </row>
    <row r="459" spans="5:21" ht="12.75">
      <c r="E459" s="4"/>
      <c r="T459" s="43"/>
      <c r="U459" s="51"/>
    </row>
    <row r="460" spans="5:21" ht="12.75">
      <c r="E460" s="4"/>
      <c r="T460" s="43"/>
      <c r="U460" s="51"/>
    </row>
    <row r="461" spans="5:21" ht="12.75">
      <c r="E461" s="4"/>
      <c r="T461" s="43"/>
      <c r="U461" s="51"/>
    </row>
    <row r="462" spans="5:21" ht="12.75">
      <c r="E462" s="4"/>
      <c r="T462" s="43"/>
      <c r="U462" s="51"/>
    </row>
    <row r="463" spans="5:21" ht="12.75">
      <c r="E463" s="4"/>
      <c r="T463" s="43"/>
      <c r="U463" s="51"/>
    </row>
    <row r="464" spans="5:21" ht="12.75">
      <c r="E464" s="4"/>
      <c r="T464" s="43"/>
      <c r="U464" s="51"/>
    </row>
    <row r="465" spans="5:21" ht="12.75">
      <c r="E465" s="4"/>
      <c r="T465" s="43"/>
      <c r="U465" s="51"/>
    </row>
    <row r="466" spans="5:21" ht="12.75">
      <c r="E466" s="4"/>
      <c r="T466" s="43"/>
      <c r="U466" s="51"/>
    </row>
    <row r="467" spans="5:21" ht="12.75">
      <c r="E467" s="4"/>
      <c r="T467" s="43"/>
      <c r="U467" s="51"/>
    </row>
    <row r="468" spans="5:21" ht="12.75">
      <c r="E468" s="4"/>
      <c r="T468" s="43"/>
      <c r="U468" s="51"/>
    </row>
    <row r="469" spans="5:21" ht="12.75">
      <c r="E469" s="4"/>
      <c r="T469" s="43"/>
      <c r="U469" s="51"/>
    </row>
    <row r="470" spans="5:21" ht="12.75">
      <c r="E470" s="4"/>
      <c r="T470" s="43"/>
      <c r="U470" s="51"/>
    </row>
    <row r="471" spans="5:21" ht="12.75">
      <c r="E471" s="4"/>
      <c r="T471" s="43"/>
      <c r="U471" s="51"/>
    </row>
    <row r="472" spans="5:21" ht="12.75">
      <c r="E472" s="4"/>
      <c r="T472" s="43"/>
      <c r="U472" s="51"/>
    </row>
    <row r="473" spans="5:21" ht="12.75">
      <c r="E473" s="4"/>
      <c r="T473" s="43"/>
      <c r="U473" s="51"/>
    </row>
    <row r="474" spans="5:21" ht="12.75">
      <c r="E474" s="4"/>
      <c r="T474" s="43"/>
      <c r="U474" s="51"/>
    </row>
    <row r="475" spans="5:21" ht="12.75">
      <c r="E475" s="4"/>
      <c r="T475" s="43"/>
      <c r="U475" s="51"/>
    </row>
    <row r="476" spans="5:21" ht="12.75">
      <c r="E476" s="4"/>
      <c r="T476" s="43"/>
      <c r="U476" s="51"/>
    </row>
    <row r="477" spans="5:21" ht="12.75">
      <c r="E477" s="4"/>
      <c r="T477" s="43"/>
      <c r="U477" s="51"/>
    </row>
    <row r="478" spans="5:21" ht="12.75">
      <c r="E478" s="4"/>
      <c r="T478" s="43"/>
      <c r="U478" s="51"/>
    </row>
    <row r="479" spans="5:21" ht="12.75">
      <c r="E479" s="4"/>
      <c r="T479" s="43"/>
      <c r="U479" s="51"/>
    </row>
    <row r="480" spans="5:21" ht="12.75">
      <c r="E480" s="4"/>
      <c r="T480" s="43"/>
      <c r="U480" s="51"/>
    </row>
    <row r="481" spans="5:21" ht="12.75">
      <c r="E481" s="4"/>
      <c r="T481" s="43"/>
      <c r="U481" s="51"/>
    </row>
    <row r="482" spans="5:21" ht="12.75">
      <c r="E482" s="4"/>
      <c r="T482" s="43"/>
      <c r="U482" s="51"/>
    </row>
    <row r="483" spans="5:21" ht="12.75">
      <c r="E483" s="4"/>
      <c r="T483" s="43"/>
      <c r="U483" s="51"/>
    </row>
    <row r="484" spans="5:21" ht="12.75">
      <c r="E484" s="4"/>
      <c r="T484" s="43"/>
      <c r="U484" s="51"/>
    </row>
    <row r="485" spans="5:21" ht="12.75">
      <c r="E485" s="4"/>
      <c r="T485" s="43"/>
      <c r="U485" s="51"/>
    </row>
    <row r="486" spans="5:21" ht="12.75">
      <c r="E486" s="4"/>
      <c r="T486" s="43"/>
      <c r="U486" s="51"/>
    </row>
    <row r="487" spans="5:21" ht="12.75">
      <c r="E487" s="4"/>
      <c r="T487" s="43"/>
      <c r="U487" s="51"/>
    </row>
    <row r="488" spans="5:21" ht="12.75">
      <c r="E488" s="4"/>
      <c r="T488" s="43"/>
      <c r="U488" s="51"/>
    </row>
    <row r="489" spans="5:21" ht="12.75">
      <c r="E489" s="4"/>
      <c r="T489" s="43"/>
      <c r="U489" s="51"/>
    </row>
    <row r="490" spans="5:21" ht="12.75">
      <c r="E490" s="4"/>
      <c r="T490" s="43"/>
      <c r="U490" s="51"/>
    </row>
    <row r="491" spans="5:21" ht="12.75">
      <c r="E491" s="4"/>
      <c r="T491" s="43"/>
      <c r="U491" s="51"/>
    </row>
    <row r="492" spans="5:21" ht="12.75">
      <c r="E492" s="4"/>
      <c r="T492" s="43"/>
      <c r="U492" s="51"/>
    </row>
    <row r="493" spans="5:21" ht="12.75">
      <c r="E493" s="4"/>
      <c r="T493" s="43"/>
      <c r="U493" s="51"/>
    </row>
    <row r="494" spans="5:21" ht="12.75">
      <c r="E494" s="4"/>
      <c r="T494" s="43"/>
      <c r="U494" s="51"/>
    </row>
    <row r="495" spans="5:21" ht="12.75">
      <c r="E495" s="4"/>
      <c r="T495" s="43"/>
      <c r="U495" s="51"/>
    </row>
    <row r="496" spans="5:21" ht="12.75">
      <c r="E496" s="4"/>
      <c r="T496" s="43"/>
      <c r="U496" s="51"/>
    </row>
    <row r="497" spans="5:21" ht="12.75">
      <c r="E497" s="4"/>
      <c r="T497" s="43"/>
      <c r="U497" s="51"/>
    </row>
    <row r="498" spans="5:21" ht="12.75">
      <c r="E498" s="4"/>
      <c r="T498" s="43"/>
      <c r="U498" s="51"/>
    </row>
    <row r="499" spans="5:21" ht="12.75">
      <c r="E499" s="4"/>
      <c r="T499" s="43"/>
      <c r="U499" s="51"/>
    </row>
    <row r="500" spans="5:21" ht="12.75">
      <c r="E500" s="4"/>
      <c r="T500" s="43"/>
      <c r="U500" s="51"/>
    </row>
    <row r="501" spans="5:21" ht="12.75">
      <c r="E501" s="4"/>
      <c r="T501" s="43"/>
      <c r="U501" s="51"/>
    </row>
    <row r="502" spans="5:21" ht="12.75">
      <c r="E502" s="4"/>
      <c r="T502" s="43"/>
      <c r="U502" s="51"/>
    </row>
    <row r="503" spans="5:21" ht="12.75">
      <c r="E503" s="4"/>
      <c r="T503" s="43"/>
      <c r="U503" s="51"/>
    </row>
    <row r="504" spans="5:21" ht="12.75">
      <c r="E504" s="4"/>
      <c r="T504" s="43"/>
      <c r="U504" s="51"/>
    </row>
    <row r="505" spans="5:21" ht="12.75">
      <c r="E505" s="4"/>
      <c r="T505" s="43"/>
      <c r="U505" s="51"/>
    </row>
    <row r="506" spans="5:21" ht="12.75">
      <c r="E506" s="4"/>
      <c r="T506" s="43"/>
      <c r="U506" s="51"/>
    </row>
    <row r="507" spans="5:21" ht="12.75">
      <c r="E507" s="4"/>
      <c r="T507" s="43"/>
      <c r="U507" s="51"/>
    </row>
    <row r="508" spans="5:21" ht="12.75">
      <c r="E508" s="4"/>
      <c r="T508" s="43"/>
      <c r="U508" s="51"/>
    </row>
    <row r="509" spans="5:21" ht="12.75">
      <c r="E509" s="4"/>
      <c r="T509" s="43"/>
      <c r="U509" s="51"/>
    </row>
    <row r="510" spans="5:21" ht="12.75">
      <c r="E510" s="4"/>
      <c r="T510" s="43"/>
      <c r="U510" s="51"/>
    </row>
    <row r="511" spans="5:21" ht="12.75">
      <c r="E511" s="4"/>
      <c r="T511" s="43"/>
      <c r="U511" s="51"/>
    </row>
    <row r="512" spans="5:21" ht="12.75">
      <c r="E512" s="4"/>
      <c r="T512" s="43"/>
      <c r="U512" s="51"/>
    </row>
    <row r="513" spans="5:21" ht="12.75">
      <c r="E513" s="4"/>
      <c r="T513" s="43"/>
      <c r="U513" s="51"/>
    </row>
    <row r="514" spans="5:21" ht="12.75">
      <c r="E514" s="4"/>
      <c r="T514" s="43"/>
      <c r="U514" s="51"/>
    </row>
    <row r="515" spans="5:21" ht="12.75">
      <c r="E515" s="4"/>
      <c r="T515" s="43"/>
      <c r="U515" s="51"/>
    </row>
    <row r="516" spans="5:21" ht="12.75">
      <c r="E516" s="4"/>
      <c r="T516" s="43"/>
      <c r="U516" s="51"/>
    </row>
    <row r="517" spans="5:21" ht="12.75">
      <c r="E517" s="4"/>
      <c r="T517" s="43"/>
      <c r="U517" s="51"/>
    </row>
    <row r="518" spans="5:21" ht="12.75">
      <c r="E518" s="4"/>
      <c r="T518" s="43"/>
      <c r="U518" s="51"/>
    </row>
    <row r="519" spans="5:21" ht="12.75">
      <c r="E519" s="4"/>
      <c r="T519" s="43"/>
      <c r="U519" s="51"/>
    </row>
    <row r="520" spans="5:21" ht="12.75">
      <c r="E520" s="4"/>
      <c r="T520" s="43"/>
      <c r="U520" s="51"/>
    </row>
    <row r="521" spans="5:21" ht="12.75">
      <c r="E521" s="4"/>
      <c r="T521" s="43"/>
      <c r="U521" s="51"/>
    </row>
    <row r="522" spans="5:21" ht="12.75">
      <c r="E522" s="4"/>
      <c r="T522" s="43"/>
      <c r="U522" s="51"/>
    </row>
    <row r="523" spans="5:21" ht="12.75">
      <c r="E523" s="4"/>
      <c r="T523" s="43"/>
      <c r="U523" s="51"/>
    </row>
    <row r="524" spans="5:21" ht="12.75">
      <c r="E524" s="4"/>
      <c r="T524" s="43"/>
      <c r="U524" s="51"/>
    </row>
    <row r="525" spans="5:21" ht="12.75">
      <c r="E525" s="4"/>
      <c r="T525" s="43"/>
      <c r="U525" s="51"/>
    </row>
    <row r="526" spans="5:21" ht="12.75">
      <c r="E526" s="4"/>
      <c r="T526" s="43"/>
      <c r="U526" s="51"/>
    </row>
    <row r="527" spans="5:21" ht="12.75">
      <c r="E527" s="4"/>
      <c r="T527" s="43"/>
      <c r="U527" s="51"/>
    </row>
    <row r="528" spans="5:21" ht="12.75">
      <c r="E528" s="4"/>
      <c r="T528" s="43"/>
      <c r="U528" s="51"/>
    </row>
    <row r="529" spans="5:21" ht="12.75">
      <c r="E529" s="4"/>
      <c r="T529" s="43"/>
      <c r="U529" s="51"/>
    </row>
    <row r="530" spans="5:21" ht="12.75">
      <c r="E530" s="4"/>
      <c r="T530" s="43"/>
      <c r="U530" s="51"/>
    </row>
    <row r="531" spans="5:21" ht="12.75">
      <c r="E531" s="4"/>
      <c r="T531" s="43"/>
      <c r="U531" s="51"/>
    </row>
    <row r="532" spans="5:21" ht="12.75">
      <c r="E532" s="4"/>
      <c r="T532" s="43"/>
      <c r="U532" s="51"/>
    </row>
    <row r="533" spans="5:21" ht="12.75">
      <c r="E533" s="4"/>
      <c r="T533" s="43"/>
      <c r="U533" s="51"/>
    </row>
    <row r="534" spans="5:21" ht="12.75">
      <c r="E534" s="4"/>
      <c r="T534" s="43"/>
      <c r="U534" s="51"/>
    </row>
    <row r="535" spans="5:21" ht="12.75">
      <c r="E535" s="4"/>
      <c r="T535" s="43"/>
      <c r="U535" s="51"/>
    </row>
    <row r="536" spans="5:21" ht="12.75">
      <c r="E536" s="4"/>
      <c r="T536" s="43"/>
      <c r="U536" s="51"/>
    </row>
    <row r="537" spans="5:21" ht="12.75">
      <c r="E537" s="4"/>
      <c r="T537" s="43"/>
      <c r="U537" s="51"/>
    </row>
    <row r="538" spans="5:21" ht="12.75">
      <c r="E538" s="4"/>
      <c r="T538" s="43"/>
      <c r="U538" s="51"/>
    </row>
    <row r="539" spans="5:21" ht="12.75">
      <c r="E539" s="4"/>
      <c r="T539" s="43"/>
      <c r="U539" s="51"/>
    </row>
    <row r="540" spans="5:21" ht="12.75">
      <c r="E540" s="4"/>
      <c r="T540" s="43"/>
      <c r="U540" s="51"/>
    </row>
    <row r="541" spans="5:21" ht="12.75">
      <c r="E541" s="4"/>
      <c r="T541" s="43"/>
      <c r="U541" s="51"/>
    </row>
    <row r="542" spans="5:21" ht="12.75">
      <c r="E542" s="4"/>
      <c r="T542" s="43"/>
      <c r="U542" s="51"/>
    </row>
    <row r="543" spans="5:21" ht="12.75">
      <c r="E543" s="4"/>
      <c r="T543" s="43"/>
      <c r="U543" s="51"/>
    </row>
    <row r="544" spans="5:21" ht="12.75">
      <c r="E544" s="4"/>
      <c r="T544" s="43"/>
      <c r="U544" s="51"/>
    </row>
    <row r="545" spans="5:21" ht="12.75">
      <c r="E545" s="4"/>
      <c r="T545" s="43"/>
      <c r="U545" s="51"/>
    </row>
    <row r="546" spans="5:21" ht="12.75">
      <c r="E546" s="4"/>
      <c r="T546" s="43"/>
      <c r="U546" s="51"/>
    </row>
    <row r="547" spans="5:21" ht="12.75">
      <c r="E547" s="4"/>
      <c r="T547" s="43"/>
      <c r="U547" s="51"/>
    </row>
    <row r="548" spans="5:21" ht="12.75">
      <c r="E548" s="4"/>
      <c r="T548" s="43"/>
      <c r="U548" s="51"/>
    </row>
    <row r="549" spans="5:21" ht="12.75">
      <c r="E549" s="4"/>
      <c r="T549" s="43"/>
      <c r="U549" s="51"/>
    </row>
    <row r="550" spans="5:21" ht="12.75">
      <c r="E550" s="4"/>
      <c r="T550" s="43"/>
      <c r="U550" s="51"/>
    </row>
    <row r="551" spans="5:21" ht="12.75">
      <c r="E551" s="4"/>
      <c r="T551" s="43"/>
      <c r="U551" s="51"/>
    </row>
    <row r="552" spans="5:21" ht="12.75">
      <c r="E552" s="4"/>
      <c r="T552" s="43"/>
      <c r="U552" s="51"/>
    </row>
    <row r="553" spans="5:21" ht="12.75">
      <c r="E553" s="4"/>
      <c r="T553" s="43"/>
      <c r="U553" s="51"/>
    </row>
    <row r="554" spans="5:21" ht="12.75">
      <c r="E554" s="4"/>
      <c r="T554" s="43"/>
      <c r="U554" s="51"/>
    </row>
    <row r="555" spans="5:21" ht="12.75">
      <c r="E555" s="4"/>
      <c r="T555" s="43"/>
      <c r="U555" s="51"/>
    </row>
    <row r="556" spans="5:21" ht="12.75">
      <c r="E556" s="4"/>
      <c r="T556" s="43"/>
      <c r="U556" s="51"/>
    </row>
    <row r="557" spans="5:21" ht="12.75">
      <c r="E557" s="4"/>
      <c r="T557" s="43"/>
      <c r="U557" s="51"/>
    </row>
    <row r="558" spans="5:21" ht="12.75">
      <c r="E558" s="4"/>
      <c r="T558" s="43"/>
      <c r="U558" s="51"/>
    </row>
    <row r="559" spans="5:21" ht="12.75">
      <c r="E559" s="4"/>
      <c r="T559" s="43"/>
      <c r="U559" s="51"/>
    </row>
    <row r="560" spans="5:21" ht="12.75">
      <c r="E560" s="4"/>
      <c r="T560" s="43"/>
      <c r="U560" s="51"/>
    </row>
    <row r="561" spans="5:21" ht="12.75">
      <c r="E561" s="4"/>
      <c r="T561" s="43"/>
      <c r="U561" s="51"/>
    </row>
    <row r="562" spans="5:21" ht="12.75">
      <c r="E562" s="4"/>
      <c r="T562" s="43"/>
      <c r="U562" s="51"/>
    </row>
    <row r="563" spans="5:21" ht="12.75">
      <c r="E563" s="4"/>
      <c r="T563" s="43"/>
      <c r="U563" s="51"/>
    </row>
    <row r="564" spans="5:21" ht="12.75">
      <c r="E564" s="4"/>
      <c r="T564" s="43"/>
      <c r="U564" s="51"/>
    </row>
    <row r="565" spans="5:21" ht="12.75">
      <c r="E565" s="4"/>
      <c r="T565" s="43"/>
      <c r="U565" s="51"/>
    </row>
    <row r="566" spans="5:21" ht="12.75">
      <c r="E566" s="4"/>
      <c r="T566" s="43"/>
      <c r="U566" s="51"/>
    </row>
    <row r="567" spans="5:21" ht="12.75">
      <c r="E567" s="4"/>
      <c r="T567" s="43"/>
      <c r="U567" s="51"/>
    </row>
    <row r="568" spans="5:21" ht="12.75">
      <c r="E568" s="4"/>
      <c r="T568" s="43"/>
      <c r="U568" s="51"/>
    </row>
    <row r="569" spans="5:21" ht="12.75">
      <c r="E569" s="4"/>
      <c r="T569" s="43"/>
      <c r="U569" s="51"/>
    </row>
    <row r="570" spans="5:21" ht="12.75">
      <c r="E570" s="4"/>
      <c r="T570" s="43"/>
      <c r="U570" s="51"/>
    </row>
    <row r="571" spans="5:21" ht="12.75">
      <c r="E571" s="4"/>
      <c r="T571" s="43"/>
      <c r="U571" s="51"/>
    </row>
    <row r="572" spans="5:21" ht="12.75">
      <c r="E572" s="4"/>
      <c r="T572" s="43"/>
      <c r="U572" s="51"/>
    </row>
    <row r="573" spans="5:21" ht="12.75">
      <c r="E573" s="4"/>
      <c r="T573" s="43"/>
      <c r="U573" s="51"/>
    </row>
    <row r="574" spans="5:21" ht="12.75">
      <c r="E574" s="4"/>
      <c r="T574" s="43"/>
      <c r="U574" s="51"/>
    </row>
    <row r="575" spans="5:21" ht="12.75">
      <c r="E575" s="4"/>
      <c r="T575" s="43"/>
      <c r="U575" s="51"/>
    </row>
    <row r="576" spans="5:21" ht="12.75">
      <c r="E576" s="4"/>
      <c r="T576" s="43"/>
      <c r="U576" s="51"/>
    </row>
    <row r="577" spans="5:21" ht="12.75">
      <c r="E577" s="4"/>
      <c r="T577" s="43"/>
      <c r="U577" s="51"/>
    </row>
    <row r="578" spans="5:21" ht="12.75">
      <c r="E578" s="4"/>
      <c r="T578" s="43"/>
      <c r="U578" s="51"/>
    </row>
    <row r="579" spans="5:21" ht="12.75">
      <c r="E579" s="4"/>
      <c r="T579" s="43"/>
      <c r="U579" s="51"/>
    </row>
    <row r="580" spans="5:21" ht="12.75">
      <c r="E580" s="4"/>
      <c r="T580" s="43"/>
      <c r="U580" s="51"/>
    </row>
    <row r="581" spans="5:21" ht="12.75">
      <c r="E581" s="4"/>
      <c r="T581" s="43"/>
      <c r="U581" s="51"/>
    </row>
    <row r="582" spans="5:21" ht="12.75">
      <c r="E582" s="4"/>
      <c r="T582" s="43"/>
      <c r="U582" s="51"/>
    </row>
    <row r="583" spans="5:21" ht="12.75">
      <c r="E583" s="4"/>
      <c r="T583" s="43"/>
      <c r="U583" s="51"/>
    </row>
    <row r="584" spans="5:21" ht="12.75">
      <c r="E584" s="4"/>
      <c r="T584" s="43"/>
      <c r="U584" s="51"/>
    </row>
    <row r="585" spans="5:21" ht="12.75">
      <c r="E585" s="4"/>
      <c r="T585" s="43"/>
      <c r="U585" s="51"/>
    </row>
    <row r="586" spans="5:21" ht="12.75">
      <c r="E586" s="4"/>
      <c r="T586" s="43"/>
      <c r="U586" s="51"/>
    </row>
    <row r="587" spans="5:21" ht="12.75">
      <c r="E587" s="4"/>
      <c r="T587" s="43"/>
      <c r="U587" s="51"/>
    </row>
    <row r="588" spans="5:21" ht="12.75">
      <c r="E588" s="4"/>
      <c r="T588" s="43"/>
      <c r="U588" s="51"/>
    </row>
    <row r="589" spans="5:21" ht="12.75">
      <c r="E589" s="4"/>
      <c r="T589" s="43"/>
      <c r="U589" s="51"/>
    </row>
    <row r="590" spans="5:21" ht="12.75">
      <c r="E590" s="4"/>
      <c r="T590" s="43"/>
      <c r="U590" s="51"/>
    </row>
    <row r="591" spans="5:21" ht="12.75">
      <c r="E591" s="4"/>
      <c r="T591" s="43"/>
      <c r="U591" s="51"/>
    </row>
    <row r="592" spans="5:21" ht="12.75">
      <c r="E592" s="4"/>
      <c r="T592" s="43"/>
      <c r="U592" s="51"/>
    </row>
    <row r="593" spans="5:21" ht="12.75">
      <c r="E593" s="4"/>
      <c r="T593" s="43"/>
      <c r="U593" s="51"/>
    </row>
    <row r="594" spans="5:21" ht="12.75">
      <c r="E594" s="4"/>
      <c r="T594" s="43"/>
      <c r="U594" s="51"/>
    </row>
    <row r="595" spans="5:21" ht="12.75">
      <c r="E595" s="4"/>
      <c r="T595" s="43"/>
      <c r="U595" s="51"/>
    </row>
    <row r="596" spans="5:21" ht="12.75">
      <c r="E596" s="4"/>
      <c r="T596" s="43"/>
      <c r="U596" s="51"/>
    </row>
    <row r="597" spans="5:21" ht="12.75">
      <c r="E597" s="4"/>
      <c r="T597" s="43"/>
      <c r="U597" s="51"/>
    </row>
    <row r="598" spans="5:21" ht="12.75">
      <c r="E598" s="4"/>
      <c r="T598" s="43"/>
      <c r="U598" s="51"/>
    </row>
    <row r="599" spans="5:21" ht="12.75">
      <c r="E599" s="4"/>
      <c r="T599" s="43"/>
      <c r="U599" s="51"/>
    </row>
    <row r="600" spans="5:21" ht="12.75">
      <c r="E600" s="4"/>
      <c r="T600" s="43"/>
      <c r="U600" s="51"/>
    </row>
    <row r="601" spans="5:21" ht="12.75">
      <c r="E601" s="4"/>
      <c r="T601" s="43"/>
      <c r="U601" s="51"/>
    </row>
    <row r="602" spans="5:21" ht="12.75">
      <c r="E602" s="4"/>
      <c r="T602" s="43"/>
      <c r="U602" s="51"/>
    </row>
    <row r="603" spans="5:21" ht="12.75">
      <c r="E603" s="4"/>
      <c r="T603" s="43"/>
      <c r="U603" s="51"/>
    </row>
    <row r="604" spans="5:21" ht="12.75">
      <c r="E604" s="4"/>
      <c r="T604" s="43"/>
      <c r="U604" s="51"/>
    </row>
    <row r="605" spans="5:21" ht="12.75">
      <c r="E605" s="4"/>
      <c r="T605" s="43"/>
      <c r="U605" s="51"/>
    </row>
    <row r="606" spans="5:21" ht="12.75">
      <c r="E606" s="4"/>
      <c r="T606" s="43"/>
      <c r="U606" s="51"/>
    </row>
    <row r="607" spans="5:21" ht="12.75">
      <c r="E607" s="4"/>
      <c r="T607" s="43"/>
      <c r="U607" s="51"/>
    </row>
    <row r="608" spans="5:21" ht="12.75">
      <c r="E608" s="4"/>
      <c r="T608" s="43"/>
      <c r="U608" s="51"/>
    </row>
    <row r="609" spans="5:21" ht="12.75">
      <c r="E609" s="4"/>
      <c r="T609" s="43"/>
      <c r="U609" s="51"/>
    </row>
    <row r="610" spans="5:21" ht="12.75">
      <c r="E610" s="4"/>
      <c r="T610" s="43"/>
      <c r="U610" s="51"/>
    </row>
    <row r="611" spans="5:21" ht="12.75">
      <c r="E611" s="4"/>
      <c r="T611" s="43"/>
      <c r="U611" s="51"/>
    </row>
    <row r="612" spans="5:21" ht="12.75">
      <c r="E612" s="4"/>
      <c r="T612" s="43"/>
      <c r="U612" s="51"/>
    </row>
    <row r="613" spans="5:21" ht="12.75">
      <c r="E613" s="4"/>
      <c r="T613" s="43"/>
      <c r="U613" s="51"/>
    </row>
    <row r="614" spans="5:21" ht="12.75">
      <c r="E614" s="4"/>
      <c r="T614" s="43"/>
      <c r="U614" s="51"/>
    </row>
    <row r="615" spans="5:21" ht="12.75">
      <c r="E615" s="4"/>
      <c r="T615" s="43"/>
      <c r="U615" s="51"/>
    </row>
    <row r="616" spans="5:21" ht="12.75">
      <c r="E616" s="4"/>
      <c r="T616" s="43"/>
      <c r="U616" s="51"/>
    </row>
    <row r="617" spans="5:21" ht="12.75">
      <c r="E617" s="4"/>
      <c r="T617" s="43"/>
      <c r="U617" s="51"/>
    </row>
    <row r="618" spans="5:21" ht="12.75">
      <c r="E618" s="4"/>
      <c r="T618" s="43"/>
      <c r="U618" s="51"/>
    </row>
    <row r="619" spans="5:21" ht="12.75">
      <c r="E619" s="4"/>
      <c r="T619" s="43"/>
      <c r="U619" s="51"/>
    </row>
    <row r="620" spans="5:21" ht="12.75">
      <c r="E620" s="4"/>
      <c r="T620" s="43"/>
      <c r="U620" s="51"/>
    </row>
    <row r="621" spans="5:21" ht="12.75">
      <c r="E621" s="4"/>
      <c r="T621" s="43"/>
      <c r="U621" s="51"/>
    </row>
    <row r="622" spans="5:21" ht="12.75">
      <c r="E622" s="4"/>
      <c r="T622" s="43"/>
      <c r="U622" s="51"/>
    </row>
    <row r="623" spans="5:21" ht="12.75">
      <c r="E623" s="4"/>
      <c r="T623" s="43"/>
      <c r="U623" s="51"/>
    </row>
    <row r="624" spans="5:21" ht="12.75">
      <c r="E624" s="4"/>
      <c r="T624" s="43"/>
      <c r="U624" s="51"/>
    </row>
    <row r="625" spans="5:21" ht="12.75">
      <c r="E625" s="4"/>
      <c r="T625" s="43"/>
      <c r="U625" s="51"/>
    </row>
    <row r="626" spans="5:21" ht="12.75">
      <c r="E626" s="4"/>
      <c r="T626" s="43"/>
      <c r="U626" s="51"/>
    </row>
    <row r="627" spans="5:21" ht="12.75">
      <c r="E627" s="4"/>
      <c r="T627" s="43"/>
      <c r="U627" s="51"/>
    </row>
    <row r="628" spans="5:21" ht="12.75">
      <c r="E628" s="4"/>
      <c r="T628" s="43"/>
      <c r="U628" s="51"/>
    </row>
    <row r="629" spans="5:21" ht="12.75">
      <c r="E629" s="4"/>
      <c r="T629" s="43"/>
      <c r="U629" s="51"/>
    </row>
    <row r="630" spans="5:21" ht="12.75">
      <c r="E630" s="4"/>
      <c r="T630" s="43"/>
      <c r="U630" s="51"/>
    </row>
    <row r="631" spans="5:21" ht="12.75">
      <c r="E631" s="4"/>
      <c r="T631" s="43"/>
      <c r="U631" s="51"/>
    </row>
    <row r="632" spans="5:21" ht="12.75">
      <c r="E632" s="4"/>
      <c r="T632" s="43"/>
      <c r="U632" s="51"/>
    </row>
    <row r="633" spans="5:21" ht="12.75">
      <c r="E633" s="4"/>
      <c r="T633" s="43"/>
      <c r="U633" s="51"/>
    </row>
    <row r="634" spans="5:21" ht="12.75">
      <c r="E634" s="4"/>
      <c r="T634" s="43"/>
      <c r="U634" s="51"/>
    </row>
    <row r="635" spans="5:21" ht="12.75">
      <c r="E635" s="4"/>
      <c r="T635" s="43"/>
      <c r="U635" s="51"/>
    </row>
    <row r="636" spans="5:21" ht="12.75">
      <c r="E636" s="4"/>
      <c r="T636" s="43"/>
      <c r="U636" s="51"/>
    </row>
    <row r="637" spans="5:21" ht="12.75">
      <c r="E637" s="4"/>
      <c r="T637" s="43"/>
      <c r="U637" s="51"/>
    </row>
    <row r="638" spans="5:21" ht="12.75">
      <c r="E638" s="4"/>
      <c r="T638" s="43"/>
      <c r="U638" s="51"/>
    </row>
    <row r="639" spans="5:21" ht="12.75">
      <c r="E639" s="4"/>
      <c r="T639" s="43"/>
      <c r="U639" s="51"/>
    </row>
    <row r="640" spans="5:21" ht="12.75">
      <c r="E640" s="4"/>
      <c r="T640" s="43"/>
      <c r="U640" s="51"/>
    </row>
    <row r="641" spans="5:21" ht="12.75">
      <c r="E641" s="4"/>
      <c r="T641" s="43"/>
      <c r="U641" s="51"/>
    </row>
    <row r="642" spans="5:21" ht="12.75">
      <c r="E642" s="4"/>
      <c r="T642" s="43"/>
      <c r="U642" s="51"/>
    </row>
    <row r="643" spans="5:21" ht="12.75">
      <c r="E643" s="4"/>
      <c r="T643" s="43"/>
      <c r="U643" s="51"/>
    </row>
    <row r="644" spans="5:21" ht="12.75">
      <c r="E644" s="4"/>
      <c r="T644" s="43"/>
      <c r="U644" s="51"/>
    </row>
    <row r="645" spans="5:21" ht="12.75">
      <c r="E645" s="4"/>
      <c r="T645" s="43"/>
      <c r="U645" s="51"/>
    </row>
    <row r="646" spans="5:21" ht="12.75">
      <c r="E646" s="4"/>
      <c r="T646" s="43"/>
      <c r="U646" s="51"/>
    </row>
    <row r="647" spans="5:21" ht="12.75">
      <c r="E647" s="4"/>
      <c r="T647" s="43"/>
      <c r="U647" s="51"/>
    </row>
    <row r="648" spans="5:21" ht="12.75">
      <c r="E648" s="4"/>
      <c r="T648" s="43"/>
      <c r="U648" s="51"/>
    </row>
    <row r="649" spans="5:21" ht="12.75">
      <c r="E649" s="4"/>
      <c r="T649" s="43"/>
      <c r="U649" s="51"/>
    </row>
    <row r="650" spans="5:21" ht="12.75">
      <c r="E650" s="4"/>
      <c r="T650" s="43"/>
      <c r="U650" s="51"/>
    </row>
    <row r="651" spans="5:21" ht="12.75">
      <c r="E651" s="4"/>
      <c r="T651" s="43"/>
      <c r="U651" s="51"/>
    </row>
    <row r="652" spans="5:21" ht="12.75">
      <c r="E652" s="4"/>
      <c r="T652" s="43"/>
      <c r="U652" s="51"/>
    </row>
    <row r="653" spans="5:21" ht="12.75">
      <c r="E653" s="4"/>
      <c r="T653" s="43"/>
      <c r="U653" s="51"/>
    </row>
    <row r="654" spans="5:21" ht="12.75">
      <c r="E654" s="4"/>
      <c r="T654" s="43"/>
      <c r="U654" s="51"/>
    </row>
    <row r="655" spans="5:21" ht="12.75">
      <c r="E655" s="4"/>
      <c r="T655" s="43"/>
      <c r="U655" s="51"/>
    </row>
    <row r="656" spans="5:21" ht="12.75">
      <c r="E656" s="4"/>
      <c r="T656" s="43"/>
      <c r="U656" s="51"/>
    </row>
    <row r="657" spans="5:21" ht="12.75">
      <c r="E657" s="4"/>
      <c r="T657" s="43"/>
      <c r="U657" s="51"/>
    </row>
    <row r="658" spans="5:21" ht="12.75">
      <c r="E658" s="4"/>
      <c r="T658" s="43"/>
      <c r="U658" s="51"/>
    </row>
    <row r="659" spans="5:21" ht="12.75">
      <c r="E659" s="4"/>
      <c r="T659" s="43"/>
      <c r="U659" s="51"/>
    </row>
    <row r="660" spans="5:21" ht="12.75">
      <c r="E660" s="4"/>
      <c r="T660" s="43"/>
      <c r="U660" s="51"/>
    </row>
    <row r="661" spans="5:21" ht="12.75">
      <c r="E661" s="4"/>
      <c r="T661" s="43"/>
      <c r="U661" s="51"/>
    </row>
    <row r="662" spans="5:21" ht="12.75">
      <c r="E662" s="4"/>
      <c r="T662" s="43"/>
      <c r="U662" s="51"/>
    </row>
    <row r="663" spans="5:21" ht="12.75">
      <c r="E663" s="4"/>
      <c r="T663" s="43"/>
      <c r="U663" s="51"/>
    </row>
    <row r="664" spans="5:21" ht="12.75">
      <c r="E664" s="4"/>
      <c r="T664" s="43"/>
      <c r="U664" s="51"/>
    </row>
    <row r="665" spans="5:21" ht="12.75">
      <c r="E665" s="4"/>
      <c r="T665" s="43"/>
      <c r="U665" s="51"/>
    </row>
    <row r="666" spans="5:21" ht="12.75">
      <c r="E666" s="4"/>
      <c r="T666" s="43"/>
      <c r="U666" s="51"/>
    </row>
    <row r="667" spans="5:21" ht="12.75">
      <c r="E667" s="4"/>
      <c r="T667" s="43"/>
      <c r="U667" s="51"/>
    </row>
    <row r="668" spans="5:21" ht="12.75">
      <c r="E668" s="4"/>
      <c r="T668" s="43"/>
      <c r="U668" s="51"/>
    </row>
    <row r="669" spans="5:21" ht="12.75">
      <c r="E669" s="4"/>
      <c r="T669" s="43"/>
      <c r="U669" s="51"/>
    </row>
    <row r="670" spans="5:21" ht="12.75">
      <c r="E670" s="4"/>
      <c r="T670" s="43"/>
      <c r="U670" s="51"/>
    </row>
    <row r="671" spans="5:21" ht="12.75">
      <c r="E671" s="4"/>
      <c r="T671" s="43"/>
      <c r="U671" s="51"/>
    </row>
    <row r="672" spans="5:21" ht="12.75">
      <c r="E672" s="4"/>
      <c r="T672" s="43"/>
      <c r="U672" s="51"/>
    </row>
    <row r="673" spans="5:21" ht="12.75">
      <c r="E673" s="4"/>
      <c r="T673" s="43"/>
      <c r="U673" s="51"/>
    </row>
    <row r="674" spans="5:21" ht="12.75">
      <c r="E674" s="4"/>
      <c r="T674" s="43"/>
      <c r="U674" s="51"/>
    </row>
    <row r="675" spans="5:21" ht="12.75">
      <c r="E675" s="4"/>
      <c r="T675" s="43"/>
      <c r="U675" s="51"/>
    </row>
    <row r="676" spans="5:21" ht="12.75">
      <c r="E676" s="4"/>
      <c r="T676" s="43"/>
      <c r="U676" s="51"/>
    </row>
    <row r="677" spans="5:21" ht="12.75">
      <c r="E677" s="4"/>
      <c r="T677" s="43"/>
      <c r="U677" s="51"/>
    </row>
    <row r="678" spans="5:21" ht="12.75">
      <c r="E678" s="4"/>
      <c r="T678" s="43"/>
      <c r="U678" s="51"/>
    </row>
    <row r="679" spans="5:21" ht="12.75">
      <c r="E679" s="4"/>
      <c r="T679" s="43"/>
      <c r="U679" s="51"/>
    </row>
    <row r="680" spans="5:21" ht="12.75">
      <c r="E680" s="4"/>
      <c r="T680" s="43"/>
      <c r="U680" s="51"/>
    </row>
    <row r="681" spans="5:21" ht="12.75">
      <c r="E681" s="4"/>
      <c r="T681" s="43"/>
      <c r="U681" s="51"/>
    </row>
    <row r="682" spans="5:21" ht="12.75">
      <c r="E682" s="4"/>
      <c r="T682" s="43"/>
      <c r="U682" s="51"/>
    </row>
    <row r="683" spans="5:21" ht="12.75">
      <c r="E683" s="4"/>
      <c r="T683" s="43"/>
      <c r="U683" s="51"/>
    </row>
    <row r="684" spans="5:21" ht="12.75">
      <c r="E684" s="4"/>
      <c r="T684" s="43"/>
      <c r="U684" s="51"/>
    </row>
    <row r="685" spans="5:21" ht="12.75">
      <c r="E685" s="4"/>
      <c r="T685" s="43"/>
      <c r="U685" s="51"/>
    </row>
    <row r="686" spans="5:21" ht="12.75">
      <c r="E686" s="4"/>
      <c r="T686" s="43"/>
      <c r="U686" s="51"/>
    </row>
    <row r="687" spans="5:21" ht="12.75">
      <c r="E687" s="4"/>
      <c r="T687" s="43"/>
      <c r="U687" s="51"/>
    </row>
    <row r="688" spans="5:21" ht="12.75">
      <c r="E688" s="4"/>
      <c r="T688" s="43"/>
      <c r="U688" s="51"/>
    </row>
    <row r="689" spans="5:21" ht="12.75">
      <c r="E689" s="4"/>
      <c r="T689" s="43"/>
      <c r="U689" s="51"/>
    </row>
    <row r="690" spans="5:21" ht="12.75">
      <c r="E690" s="4"/>
      <c r="T690" s="43"/>
      <c r="U690" s="51"/>
    </row>
    <row r="691" spans="5:21" ht="12.75">
      <c r="E691" s="4"/>
      <c r="T691" s="43"/>
      <c r="U691" s="51"/>
    </row>
    <row r="692" spans="5:21" ht="12.75">
      <c r="E692" s="4"/>
      <c r="T692" s="43"/>
      <c r="U692" s="51"/>
    </row>
    <row r="693" spans="5:21" ht="12.75">
      <c r="E693" s="4"/>
      <c r="T693" s="43"/>
      <c r="U693" s="51"/>
    </row>
    <row r="694" spans="5:21" ht="12.75">
      <c r="E694" s="4"/>
      <c r="T694" s="43"/>
      <c r="U694" s="51"/>
    </row>
    <row r="695" spans="5:21" ht="12.75">
      <c r="E695" s="4"/>
      <c r="T695" s="43"/>
      <c r="U695" s="51"/>
    </row>
    <row r="696" spans="5:21" ht="12.75">
      <c r="E696" s="4"/>
      <c r="T696" s="43"/>
      <c r="U696" s="51"/>
    </row>
    <row r="697" spans="5:21" ht="12.75">
      <c r="E697" s="4"/>
      <c r="T697" s="43"/>
      <c r="U697" s="51"/>
    </row>
    <row r="698" spans="5:21" ht="12.75">
      <c r="E698" s="4"/>
      <c r="T698" s="43"/>
      <c r="U698" s="51"/>
    </row>
    <row r="699" spans="5:21" ht="12.75">
      <c r="E699" s="4"/>
      <c r="T699" s="43"/>
      <c r="U699" s="51"/>
    </row>
    <row r="700" spans="5:21" ht="12.75">
      <c r="E700" s="4"/>
      <c r="T700" s="43"/>
      <c r="U700" s="51"/>
    </row>
    <row r="701" spans="5:21" ht="12.75">
      <c r="E701" s="4"/>
      <c r="T701" s="43"/>
      <c r="U701" s="51"/>
    </row>
    <row r="702" spans="5:21" ht="12.75">
      <c r="E702" s="4"/>
      <c r="T702" s="43"/>
      <c r="U702" s="51"/>
    </row>
    <row r="703" spans="5:21" ht="12.75">
      <c r="E703" s="4"/>
      <c r="T703" s="43"/>
      <c r="U703" s="51"/>
    </row>
    <row r="704" spans="5:21" ht="12.75">
      <c r="E704" s="4"/>
      <c r="T704" s="43"/>
      <c r="U704" s="51"/>
    </row>
    <row r="705" spans="5:21" ht="12.75">
      <c r="E705" s="4"/>
      <c r="T705" s="43"/>
      <c r="U705" s="51"/>
    </row>
    <row r="706" spans="5:21" ht="12.75">
      <c r="E706" s="4"/>
      <c r="T706" s="43"/>
      <c r="U706" s="51"/>
    </row>
    <row r="707" spans="5:21" ht="12.75">
      <c r="E707" s="4"/>
      <c r="T707" s="43"/>
      <c r="U707" s="51"/>
    </row>
    <row r="708" spans="5:21" ht="12.75">
      <c r="E708" s="4"/>
      <c r="T708" s="43"/>
      <c r="U708" s="51"/>
    </row>
    <row r="709" spans="5:21" ht="12.75">
      <c r="E709" s="4"/>
      <c r="T709" s="43"/>
      <c r="U709" s="51"/>
    </row>
    <row r="710" spans="5:21" ht="12.75">
      <c r="E710" s="4"/>
      <c r="T710" s="43"/>
      <c r="U710" s="51"/>
    </row>
    <row r="711" spans="5:21" ht="12.75">
      <c r="E711" s="4"/>
      <c r="T711" s="43"/>
      <c r="U711" s="51"/>
    </row>
    <row r="712" spans="5:21" ht="12.75">
      <c r="E712" s="4"/>
      <c r="T712" s="43"/>
      <c r="U712" s="51"/>
    </row>
    <row r="713" spans="5:21" ht="12.75">
      <c r="E713" s="4"/>
      <c r="T713" s="43"/>
      <c r="U713" s="51"/>
    </row>
    <row r="714" spans="5:21" ht="12.75">
      <c r="E714" s="4"/>
      <c r="T714" s="43"/>
      <c r="U714" s="51"/>
    </row>
    <row r="715" spans="5:21" ht="12.75">
      <c r="E715" s="4"/>
      <c r="T715" s="43"/>
      <c r="U715" s="51"/>
    </row>
    <row r="716" spans="5:21" ht="12.75">
      <c r="E716" s="4"/>
      <c r="T716" s="43"/>
      <c r="U716" s="51"/>
    </row>
    <row r="717" spans="5:21" ht="12.75">
      <c r="E717" s="4"/>
      <c r="T717" s="43"/>
      <c r="U717" s="51"/>
    </row>
    <row r="718" spans="5:21" ht="12.75">
      <c r="E718" s="4"/>
      <c r="T718" s="43"/>
      <c r="U718" s="51"/>
    </row>
    <row r="719" spans="5:21" ht="12.75">
      <c r="E719" s="4"/>
      <c r="T719" s="43"/>
      <c r="U719" s="51"/>
    </row>
    <row r="720" spans="5:21" ht="12.75">
      <c r="E720" s="4"/>
      <c r="T720" s="43"/>
      <c r="U720" s="51"/>
    </row>
    <row r="721" spans="5:21" ht="12.75">
      <c r="E721" s="4"/>
      <c r="T721" s="43"/>
      <c r="U721" s="51"/>
    </row>
    <row r="722" spans="5:21" ht="12.75">
      <c r="E722" s="4"/>
      <c r="T722" s="43"/>
      <c r="U722" s="51"/>
    </row>
    <row r="723" spans="5:21" ht="12.75">
      <c r="E723" s="4"/>
      <c r="T723" s="43"/>
      <c r="U723" s="51"/>
    </row>
    <row r="724" spans="5:21" ht="12.75">
      <c r="E724" s="4"/>
      <c r="T724" s="43"/>
      <c r="U724" s="51"/>
    </row>
    <row r="725" spans="5:21" ht="12.75">
      <c r="E725" s="4"/>
      <c r="T725" s="43"/>
      <c r="U725" s="51"/>
    </row>
    <row r="726" spans="5:21" ht="12.75">
      <c r="E726" s="4"/>
      <c r="T726" s="43"/>
      <c r="U726" s="51"/>
    </row>
    <row r="727" spans="5:21" ht="12.75">
      <c r="E727" s="4"/>
      <c r="T727" s="43"/>
      <c r="U727" s="51"/>
    </row>
    <row r="728" spans="5:21" ht="12.75">
      <c r="E728" s="4"/>
      <c r="T728" s="43"/>
      <c r="U728" s="51"/>
    </row>
    <row r="729" spans="5:21" ht="12.75">
      <c r="E729" s="4"/>
      <c r="T729" s="43"/>
      <c r="U729" s="51"/>
    </row>
    <row r="730" spans="5:21" ht="12.75">
      <c r="E730" s="4"/>
      <c r="T730" s="43"/>
      <c r="U730" s="51"/>
    </row>
    <row r="731" spans="5:21" ht="12.75">
      <c r="E731" s="4"/>
      <c r="T731" s="43"/>
      <c r="U731" s="51"/>
    </row>
    <row r="732" spans="5:21" ht="12.75">
      <c r="E732" s="4"/>
      <c r="T732" s="43"/>
      <c r="U732" s="51"/>
    </row>
    <row r="733" spans="5:21" ht="12.75">
      <c r="E733" s="4"/>
      <c r="T733" s="43"/>
      <c r="U733" s="51"/>
    </row>
    <row r="734" spans="5:21" ht="12.75">
      <c r="E734" s="4"/>
      <c r="T734" s="43"/>
      <c r="U734" s="51"/>
    </row>
    <row r="735" spans="5:21" ht="12.75">
      <c r="E735" s="4"/>
      <c r="T735" s="43"/>
      <c r="U735" s="51"/>
    </row>
    <row r="736" spans="5:21" ht="12.75">
      <c r="E736" s="4"/>
      <c r="T736" s="43"/>
      <c r="U736" s="51"/>
    </row>
    <row r="737" spans="5:21" ht="12.75">
      <c r="E737" s="4"/>
      <c r="T737" s="43"/>
      <c r="U737" s="51"/>
    </row>
    <row r="738" spans="5:21" ht="12.75">
      <c r="E738" s="4"/>
      <c r="T738" s="43"/>
      <c r="U738" s="51"/>
    </row>
    <row r="739" spans="5:21" ht="12.75">
      <c r="E739" s="4"/>
      <c r="T739" s="43"/>
      <c r="U739" s="51"/>
    </row>
    <row r="740" spans="5:21" ht="12.75">
      <c r="E740" s="4"/>
      <c r="T740" s="43"/>
      <c r="U740" s="51"/>
    </row>
    <row r="741" spans="5:21" ht="12.75">
      <c r="E741" s="4"/>
      <c r="T741" s="43"/>
      <c r="U741" s="51"/>
    </row>
    <row r="742" spans="5:21" ht="12.75">
      <c r="E742" s="4"/>
      <c r="T742" s="43"/>
      <c r="U742" s="51"/>
    </row>
    <row r="743" spans="5:21" ht="12.75">
      <c r="E743" s="4"/>
      <c r="T743" s="43"/>
      <c r="U743" s="51"/>
    </row>
    <row r="744" spans="5:21" ht="12.75">
      <c r="E744" s="4"/>
      <c r="T744" s="43"/>
      <c r="U744" s="51"/>
    </row>
    <row r="745" spans="5:21" ht="12.75">
      <c r="E745" s="4"/>
      <c r="T745" s="43"/>
      <c r="U745" s="51"/>
    </row>
    <row r="746" spans="5:21" ht="12.75">
      <c r="E746" s="4"/>
      <c r="T746" s="43"/>
      <c r="U746" s="51"/>
    </row>
    <row r="747" spans="5:21" ht="12.75">
      <c r="E747" s="4"/>
      <c r="T747" s="43"/>
      <c r="U747" s="51"/>
    </row>
    <row r="748" spans="5:21" ht="12.75">
      <c r="E748" s="4"/>
      <c r="T748" s="43"/>
      <c r="U748" s="51"/>
    </row>
    <row r="749" spans="5:21" ht="12.75">
      <c r="E749" s="4"/>
      <c r="T749" s="43"/>
      <c r="U749" s="51"/>
    </row>
    <row r="750" spans="5:21" ht="12.75">
      <c r="E750" s="4"/>
      <c r="T750" s="43"/>
      <c r="U750" s="51"/>
    </row>
    <row r="751" spans="5:21" ht="12.75">
      <c r="E751" s="4"/>
      <c r="T751" s="43"/>
      <c r="U751" s="51"/>
    </row>
    <row r="752" spans="5:21" ht="12.75">
      <c r="E752" s="4"/>
      <c r="T752" s="43"/>
      <c r="U752" s="51"/>
    </row>
    <row r="753" spans="5:21" ht="12.75">
      <c r="E753" s="4"/>
      <c r="T753" s="43"/>
      <c r="U753" s="51"/>
    </row>
    <row r="754" spans="5:21" ht="12.75">
      <c r="E754" s="4"/>
      <c r="T754" s="43"/>
      <c r="U754" s="51"/>
    </row>
    <row r="755" spans="5:21" ht="12.75">
      <c r="E755" s="4"/>
      <c r="T755" s="43"/>
      <c r="U755" s="51"/>
    </row>
    <row r="756" spans="5:21" ht="12.75">
      <c r="E756" s="4"/>
      <c r="T756" s="43"/>
      <c r="U756" s="51"/>
    </row>
    <row r="757" spans="5:21" ht="12.75">
      <c r="E757" s="4"/>
      <c r="T757" s="43"/>
      <c r="U757" s="51"/>
    </row>
    <row r="758" spans="5:21" ht="12.75">
      <c r="E758" s="4"/>
      <c r="T758" s="43"/>
      <c r="U758" s="51"/>
    </row>
    <row r="759" spans="5:21" ht="12.75">
      <c r="E759" s="4"/>
      <c r="T759" s="43"/>
      <c r="U759" s="51"/>
    </row>
    <row r="760" spans="5:21" ht="12.75">
      <c r="E760" s="4"/>
      <c r="T760" s="43"/>
      <c r="U760" s="51"/>
    </row>
    <row r="761" spans="5:21" ht="12.75">
      <c r="E761" s="4"/>
      <c r="T761" s="43"/>
      <c r="U761" s="51"/>
    </row>
    <row r="762" spans="5:21" ht="12.75">
      <c r="E762" s="4"/>
      <c r="T762" s="43"/>
      <c r="U762" s="51"/>
    </row>
    <row r="763" spans="5:21" ht="12.75">
      <c r="E763" s="4"/>
      <c r="T763" s="43"/>
      <c r="U763" s="51"/>
    </row>
    <row r="764" spans="5:21" ht="12.75">
      <c r="E764" s="4"/>
      <c r="T764" s="43"/>
      <c r="U764" s="51"/>
    </row>
    <row r="765" spans="5:21" ht="12.75">
      <c r="E765" s="4"/>
      <c r="T765" s="43"/>
      <c r="U765" s="51"/>
    </row>
    <row r="766" spans="5:21" ht="12.75">
      <c r="E766" s="4"/>
      <c r="T766" s="43"/>
      <c r="U766" s="51"/>
    </row>
    <row r="767" spans="5:21" ht="12.75">
      <c r="E767" s="4"/>
      <c r="T767" s="43"/>
      <c r="U767" s="51"/>
    </row>
    <row r="768" spans="5:21" ht="12.75">
      <c r="E768" s="4"/>
      <c r="T768" s="43"/>
      <c r="U768" s="51"/>
    </row>
    <row r="769" spans="5:21" ht="12.75">
      <c r="E769" s="4"/>
      <c r="T769" s="43"/>
      <c r="U769" s="51"/>
    </row>
    <row r="770" spans="5:21" ht="12.75">
      <c r="E770" s="4"/>
      <c r="T770" s="43"/>
      <c r="U770" s="51"/>
    </row>
    <row r="771" spans="5:21" ht="12.75">
      <c r="E771" s="4"/>
      <c r="T771" s="43"/>
      <c r="U771" s="51"/>
    </row>
    <row r="772" spans="5:21" ht="12.75">
      <c r="E772" s="4"/>
      <c r="T772" s="43"/>
      <c r="U772" s="51"/>
    </row>
    <row r="773" spans="5:21" ht="12.75">
      <c r="E773" s="4"/>
      <c r="T773" s="43"/>
      <c r="U773" s="51"/>
    </row>
    <row r="774" spans="5:21" ht="12.75">
      <c r="E774" s="4"/>
      <c r="T774" s="43"/>
      <c r="U774" s="51"/>
    </row>
    <row r="775" spans="5:21" ht="12.75">
      <c r="E775" s="4"/>
      <c r="T775" s="43"/>
      <c r="U775" s="51"/>
    </row>
    <row r="776" spans="5:21" ht="12.75">
      <c r="E776" s="4"/>
      <c r="T776" s="43"/>
      <c r="U776" s="51"/>
    </row>
    <row r="777" spans="5:21" ht="12.75">
      <c r="E777" s="4"/>
      <c r="T777" s="43"/>
      <c r="U777" s="51"/>
    </row>
    <row r="778" spans="5:21" ht="12.75">
      <c r="E778" s="4"/>
      <c r="T778" s="43"/>
      <c r="U778" s="51"/>
    </row>
    <row r="779" spans="5:21" ht="12.75">
      <c r="E779" s="4"/>
      <c r="T779" s="43"/>
      <c r="U779" s="51"/>
    </row>
    <row r="780" spans="5:21" ht="12.75">
      <c r="E780" s="4"/>
      <c r="T780" s="43"/>
      <c r="U780" s="51"/>
    </row>
    <row r="781" spans="5:21" ht="12.75">
      <c r="E781" s="4"/>
      <c r="T781" s="43"/>
      <c r="U781" s="51"/>
    </row>
    <row r="782" spans="5:21" ht="12.75">
      <c r="E782" s="4"/>
      <c r="T782" s="43"/>
      <c r="U782" s="51"/>
    </row>
    <row r="783" spans="5:21" ht="12.75">
      <c r="E783" s="4"/>
      <c r="T783" s="43"/>
      <c r="U783" s="51"/>
    </row>
    <row r="784" spans="5:21" ht="12.75">
      <c r="E784" s="4"/>
      <c r="T784" s="43"/>
      <c r="U784" s="51"/>
    </row>
    <row r="785" spans="5:21" ht="12.75">
      <c r="E785" s="4"/>
      <c r="T785" s="43"/>
      <c r="U785" s="51"/>
    </row>
    <row r="786" spans="5:21" ht="12.75">
      <c r="E786" s="4"/>
      <c r="T786" s="43"/>
      <c r="U786" s="51"/>
    </row>
    <row r="787" spans="5:21" ht="12.75">
      <c r="E787" s="4"/>
      <c r="T787" s="43"/>
      <c r="U787" s="51"/>
    </row>
    <row r="788" spans="5:21" ht="12.75">
      <c r="E788" s="4"/>
      <c r="T788" s="43"/>
      <c r="U788" s="51"/>
    </row>
    <row r="789" spans="5:21" ht="12.75">
      <c r="E789" s="4"/>
      <c r="T789" s="43"/>
      <c r="U789" s="51"/>
    </row>
    <row r="790" spans="5:21" ht="12.75">
      <c r="E790" s="4"/>
      <c r="T790" s="43"/>
      <c r="U790" s="51"/>
    </row>
    <row r="791" spans="5:21" ht="12.75">
      <c r="E791" s="4"/>
      <c r="T791" s="43"/>
      <c r="U791" s="51"/>
    </row>
    <row r="792" spans="5:21" ht="12.75">
      <c r="E792" s="4"/>
      <c r="T792" s="43"/>
      <c r="U792" s="51"/>
    </row>
    <row r="793" spans="5:21" ht="12.75">
      <c r="E793" s="4"/>
      <c r="T793" s="43"/>
      <c r="U793" s="51"/>
    </row>
    <row r="794" spans="5:21" ht="12.75">
      <c r="E794" s="4"/>
      <c r="T794" s="43"/>
      <c r="U794" s="51"/>
    </row>
    <row r="795" spans="5:21" ht="12.75">
      <c r="E795" s="4"/>
      <c r="T795" s="43"/>
      <c r="U795" s="51"/>
    </row>
    <row r="796" spans="5:21" ht="12.75">
      <c r="E796" s="4"/>
      <c r="T796" s="43"/>
      <c r="U796" s="51"/>
    </row>
    <row r="797" spans="5:21" ht="12.75">
      <c r="E797" s="4"/>
      <c r="T797" s="43"/>
      <c r="U797" s="51"/>
    </row>
    <row r="798" spans="5:21" ht="12.75">
      <c r="E798" s="4"/>
      <c r="T798" s="43"/>
      <c r="U798" s="51"/>
    </row>
    <row r="799" spans="5:21" ht="12.75">
      <c r="E799" s="4"/>
      <c r="T799" s="43"/>
      <c r="U799" s="51"/>
    </row>
    <row r="800" spans="5:21" ht="12.75">
      <c r="E800" s="4"/>
      <c r="T800" s="43"/>
      <c r="U800" s="51"/>
    </row>
    <row r="801" spans="5:21" ht="12.75">
      <c r="E801" s="4"/>
      <c r="T801" s="43"/>
      <c r="U801" s="51"/>
    </row>
    <row r="802" spans="5:21" ht="12.75">
      <c r="E802" s="4"/>
      <c r="T802" s="43"/>
      <c r="U802" s="51"/>
    </row>
    <row r="803" spans="5:21" ht="12.75">
      <c r="E803" s="4"/>
      <c r="T803" s="43"/>
      <c r="U803" s="51"/>
    </row>
    <row r="804" spans="5:21" ht="12.75">
      <c r="E804" s="4"/>
      <c r="T804" s="43"/>
      <c r="U804" s="51"/>
    </row>
    <row r="805" spans="5:21" ht="12.75">
      <c r="E805" s="4"/>
      <c r="T805" s="43"/>
      <c r="U805" s="51"/>
    </row>
    <row r="806" spans="5:21" ht="12.75">
      <c r="E806" s="4"/>
      <c r="T806" s="43"/>
      <c r="U806" s="51"/>
    </row>
    <row r="807" spans="5:21" ht="12.75">
      <c r="E807" s="4"/>
      <c r="T807" s="43"/>
      <c r="U807" s="51"/>
    </row>
    <row r="808" spans="5:21" ht="12.75">
      <c r="E808" s="4"/>
      <c r="T808" s="43"/>
      <c r="U808" s="51"/>
    </row>
    <row r="809" spans="5:21" ht="12.75">
      <c r="E809" s="4"/>
      <c r="T809" s="43"/>
      <c r="U809" s="51"/>
    </row>
    <row r="810" spans="5:21" ht="12.75">
      <c r="E810" s="4"/>
      <c r="T810" s="43"/>
      <c r="U810" s="51"/>
    </row>
    <row r="811" spans="5:21" ht="12.75">
      <c r="E811" s="4"/>
      <c r="T811" s="43"/>
      <c r="U811" s="51"/>
    </row>
    <row r="812" spans="5:21" ht="12.75">
      <c r="E812" s="4"/>
      <c r="T812" s="43"/>
      <c r="U812" s="51"/>
    </row>
    <row r="813" spans="5:21" ht="12.75">
      <c r="E813" s="4"/>
      <c r="T813" s="43"/>
      <c r="U813" s="51"/>
    </row>
    <row r="814" spans="5:21" ht="12.75">
      <c r="E814" s="4"/>
      <c r="T814" s="43"/>
      <c r="U814" s="51"/>
    </row>
    <row r="815" spans="5:21" ht="12.75">
      <c r="E815" s="4"/>
      <c r="T815" s="43"/>
      <c r="U815" s="51"/>
    </row>
    <row r="816" spans="5:21" ht="12.75">
      <c r="E816" s="4"/>
      <c r="T816" s="43"/>
      <c r="U816" s="51"/>
    </row>
    <row r="817" spans="5:21" ht="12.75">
      <c r="E817" s="4"/>
      <c r="T817" s="43"/>
      <c r="U817" s="51"/>
    </row>
    <row r="818" spans="5:21" ht="12.75">
      <c r="E818" s="4"/>
      <c r="T818" s="43"/>
      <c r="U818" s="51"/>
    </row>
    <row r="819" spans="5:21" ht="12.75">
      <c r="E819" s="4"/>
      <c r="T819" s="43"/>
      <c r="U819" s="51"/>
    </row>
    <row r="820" spans="5:21" ht="12.75">
      <c r="E820" s="4"/>
      <c r="T820" s="43"/>
      <c r="U820" s="51"/>
    </row>
    <row r="821" spans="5:21" ht="12.75">
      <c r="E821" s="4"/>
      <c r="T821" s="43"/>
      <c r="U821" s="51"/>
    </row>
    <row r="822" spans="5:21" ht="12.75">
      <c r="E822" s="4"/>
      <c r="T822" s="43"/>
      <c r="U822" s="51"/>
    </row>
    <row r="823" spans="5:21" ht="12.75">
      <c r="E823" s="4"/>
      <c r="T823" s="43"/>
      <c r="U823" s="51"/>
    </row>
    <row r="824" spans="5:21" ht="12.75">
      <c r="E824" s="4"/>
      <c r="T824" s="43"/>
      <c r="U824" s="51"/>
    </row>
    <row r="825" spans="5:21" ht="12.75">
      <c r="E825" s="4"/>
      <c r="T825" s="43"/>
      <c r="U825" s="51"/>
    </row>
    <row r="826" spans="5:21" ht="12.75">
      <c r="E826" s="4"/>
      <c r="T826" s="43"/>
      <c r="U826" s="51"/>
    </row>
    <row r="827" spans="5:21" ht="12.75">
      <c r="E827" s="4"/>
      <c r="T827" s="43"/>
      <c r="U827" s="51"/>
    </row>
    <row r="828" spans="5:21" ht="12.75">
      <c r="E828" s="4"/>
      <c r="T828" s="43"/>
      <c r="U828" s="51"/>
    </row>
    <row r="829" spans="5:21" ht="12.75">
      <c r="E829" s="4"/>
      <c r="T829" s="43"/>
      <c r="U829" s="51"/>
    </row>
    <row r="830" spans="5:21" ht="12.75">
      <c r="E830" s="4"/>
      <c r="T830" s="43"/>
      <c r="U830" s="51"/>
    </row>
    <row r="831" spans="5:21" ht="12.75">
      <c r="E831" s="4"/>
      <c r="T831" s="43"/>
      <c r="U831" s="51"/>
    </row>
    <row r="832" spans="5:21" ht="12.75">
      <c r="E832" s="4"/>
      <c r="T832" s="43"/>
      <c r="U832" s="51"/>
    </row>
    <row r="833" spans="5:21" ht="12.75">
      <c r="E833" s="4"/>
      <c r="T833" s="43"/>
      <c r="U833" s="51"/>
    </row>
    <row r="834" spans="5:21" ht="12.75">
      <c r="E834" s="4"/>
      <c r="T834" s="43"/>
      <c r="U834" s="51"/>
    </row>
    <row r="835" spans="5:21" ht="12.75">
      <c r="E835" s="4"/>
      <c r="T835" s="43"/>
      <c r="U835" s="51"/>
    </row>
    <row r="836" spans="5:21" ht="12.75">
      <c r="E836" s="4"/>
      <c r="T836" s="43"/>
      <c r="U836" s="51"/>
    </row>
    <row r="837" spans="5:21" ht="12.75">
      <c r="E837" s="4"/>
      <c r="T837" s="43"/>
      <c r="U837" s="51"/>
    </row>
    <row r="838" spans="5:21" ht="12.75">
      <c r="E838" s="4"/>
      <c r="T838" s="43"/>
      <c r="U838" s="51"/>
    </row>
    <row r="839" spans="5:21" ht="12.75">
      <c r="E839" s="4"/>
      <c r="T839" s="43"/>
      <c r="U839" s="51"/>
    </row>
    <row r="840" spans="5:21" ht="12.75">
      <c r="E840" s="4"/>
      <c r="T840" s="43"/>
      <c r="U840" s="51"/>
    </row>
    <row r="841" spans="5:21" ht="12.75">
      <c r="E841" s="4"/>
      <c r="T841" s="43"/>
      <c r="U841" s="51"/>
    </row>
    <row r="842" spans="5:21" ht="12.75">
      <c r="E842" s="4"/>
      <c r="T842" s="43"/>
      <c r="U842" s="51"/>
    </row>
    <row r="843" spans="5:21" ht="12.75">
      <c r="E843" s="4"/>
      <c r="T843" s="43"/>
      <c r="U843" s="51"/>
    </row>
    <row r="844" spans="5:21" ht="12.75">
      <c r="E844" s="4"/>
      <c r="T844" s="43"/>
      <c r="U844" s="51"/>
    </row>
    <row r="845" spans="5:21" ht="12.75">
      <c r="E845" s="4"/>
      <c r="T845" s="43"/>
      <c r="U845" s="51"/>
    </row>
    <row r="846" spans="5:21" ht="12.75">
      <c r="E846" s="4"/>
      <c r="T846" s="43"/>
      <c r="U846" s="51"/>
    </row>
    <row r="847" spans="5:21" ht="12.75">
      <c r="E847" s="4"/>
      <c r="T847" s="43"/>
      <c r="U847" s="51"/>
    </row>
    <row r="848" spans="5:21" ht="12.75">
      <c r="E848" s="4"/>
      <c r="T848" s="43"/>
      <c r="U848" s="51"/>
    </row>
    <row r="849" spans="5:21" ht="12.75">
      <c r="E849" s="4"/>
      <c r="T849" s="43"/>
      <c r="U849" s="51"/>
    </row>
    <row r="850" spans="5:21" ht="12.75">
      <c r="E850" s="4"/>
      <c r="T850" s="43"/>
      <c r="U850" s="51"/>
    </row>
    <row r="851" spans="5:21" ht="12.75">
      <c r="E851" s="4"/>
      <c r="T851" s="43"/>
      <c r="U851" s="51"/>
    </row>
    <row r="852" spans="5:21" ht="12.75">
      <c r="E852" s="4"/>
      <c r="T852" s="43"/>
      <c r="U852" s="51"/>
    </row>
    <row r="853" spans="5:21" ht="12.75">
      <c r="E853" s="4"/>
      <c r="T853" s="43"/>
      <c r="U853" s="51"/>
    </row>
    <row r="854" spans="5:21" ht="12.75">
      <c r="E854" s="4"/>
      <c r="T854" s="43"/>
      <c r="U854" s="51"/>
    </row>
    <row r="855" spans="5:21" ht="12.75">
      <c r="E855" s="4"/>
      <c r="T855" s="43"/>
      <c r="U855" s="51"/>
    </row>
    <row r="856" spans="5:21" ht="12.75">
      <c r="E856" s="4"/>
      <c r="T856" s="43"/>
      <c r="U856" s="51"/>
    </row>
    <row r="857" spans="5:21" ht="12.75">
      <c r="E857" s="4"/>
      <c r="T857" s="43"/>
      <c r="U857" s="51"/>
    </row>
    <row r="858" spans="5:21" ht="12.75">
      <c r="E858" s="4"/>
      <c r="T858" s="43"/>
      <c r="U858" s="51"/>
    </row>
    <row r="859" spans="5:21" ht="12.75">
      <c r="E859" s="4"/>
      <c r="T859" s="43"/>
      <c r="U859" s="51"/>
    </row>
    <row r="860" spans="5:21" ht="12.75">
      <c r="E860" s="4"/>
      <c r="T860" s="43"/>
      <c r="U860" s="51"/>
    </row>
    <row r="861" spans="5:21" ht="12.75">
      <c r="E861" s="4"/>
      <c r="T861" s="43"/>
      <c r="U861" s="51"/>
    </row>
    <row r="862" spans="5:21" ht="12.75">
      <c r="E862" s="4"/>
      <c r="T862" s="43"/>
      <c r="U862" s="51"/>
    </row>
    <row r="863" spans="5:21" ht="12.75">
      <c r="E863" s="4"/>
      <c r="T863" s="43"/>
      <c r="U863" s="51"/>
    </row>
    <row r="864" spans="5:21" ht="12.75">
      <c r="E864" s="4"/>
      <c r="T864" s="43"/>
      <c r="U864" s="51"/>
    </row>
    <row r="865" spans="5:21" ht="12.75">
      <c r="E865" s="4"/>
      <c r="T865" s="43"/>
      <c r="U865" s="51"/>
    </row>
    <row r="866" spans="5:21" ht="12.75">
      <c r="E866" s="4"/>
      <c r="T866" s="43"/>
      <c r="U866" s="51"/>
    </row>
    <row r="867" spans="5:21" ht="12.75">
      <c r="E867" s="4"/>
      <c r="T867" s="43"/>
      <c r="U867" s="51"/>
    </row>
    <row r="868" spans="5:21" ht="12.75">
      <c r="E868" s="4"/>
      <c r="T868" s="43"/>
      <c r="U868" s="51"/>
    </row>
    <row r="869" spans="5:21" ht="12.75">
      <c r="E869" s="4"/>
      <c r="T869" s="43"/>
      <c r="U869" s="51"/>
    </row>
    <row r="870" spans="5:21" ht="12.75">
      <c r="E870" s="4"/>
      <c r="T870" s="43"/>
      <c r="U870" s="51"/>
    </row>
    <row r="871" spans="5:21" ht="12.75">
      <c r="E871" s="4"/>
      <c r="T871" s="43"/>
      <c r="U871" s="51"/>
    </row>
    <row r="872" spans="5:21" ht="12.75">
      <c r="E872" s="4"/>
      <c r="T872" s="43"/>
      <c r="U872" s="51"/>
    </row>
    <row r="873" spans="5:21" ht="12.75">
      <c r="E873" s="4"/>
      <c r="T873" s="43"/>
      <c r="U873" s="51"/>
    </row>
    <row r="874" spans="5:21" ht="12.75">
      <c r="E874" s="4"/>
      <c r="T874" s="43"/>
      <c r="U874" s="51"/>
    </row>
    <row r="875" spans="5:21" ht="12.75">
      <c r="E875" s="4"/>
      <c r="T875" s="43"/>
      <c r="U875" s="51"/>
    </row>
    <row r="876" spans="5:21" ht="12.75">
      <c r="E876" s="4"/>
      <c r="T876" s="43"/>
      <c r="U876" s="51"/>
    </row>
    <row r="877" spans="5:21" ht="12.75">
      <c r="E877" s="4"/>
      <c r="T877" s="43"/>
      <c r="U877" s="51"/>
    </row>
    <row r="878" spans="5:21" ht="12.75">
      <c r="E878" s="4"/>
      <c r="T878" s="43"/>
      <c r="U878" s="51"/>
    </row>
    <row r="879" spans="5:21" ht="12.75">
      <c r="E879" s="4"/>
      <c r="T879" s="43"/>
      <c r="U879" s="51"/>
    </row>
    <row r="880" spans="5:21" ht="12.75">
      <c r="E880" s="4"/>
      <c r="T880" s="43"/>
      <c r="U880" s="51"/>
    </row>
    <row r="881" spans="5:21" ht="12.75">
      <c r="E881" s="4"/>
      <c r="T881" s="43"/>
      <c r="U881" s="51"/>
    </row>
    <row r="882" spans="5:21" ht="12.75">
      <c r="E882" s="4"/>
      <c r="T882" s="43"/>
      <c r="U882" s="51"/>
    </row>
    <row r="883" spans="5:21" ht="12.75">
      <c r="E883" s="4"/>
      <c r="T883" s="43"/>
      <c r="U883" s="51"/>
    </row>
    <row r="884" spans="5:21" ht="12.75">
      <c r="E884" s="4"/>
      <c r="T884" s="43"/>
      <c r="U884" s="51"/>
    </row>
    <row r="885" spans="5:21" ht="12.75">
      <c r="E885" s="4"/>
      <c r="T885" s="43"/>
      <c r="U885" s="51"/>
    </row>
    <row r="886" spans="5:21" ht="12.75">
      <c r="E886" s="4"/>
      <c r="T886" s="43"/>
      <c r="U886" s="51"/>
    </row>
    <row r="887" spans="5:21" ht="12.75">
      <c r="E887" s="4"/>
      <c r="T887" s="43"/>
      <c r="U887" s="51"/>
    </row>
    <row r="888" spans="5:21" ht="12.75">
      <c r="E888" s="4"/>
      <c r="T888" s="43"/>
      <c r="U888" s="51"/>
    </row>
    <row r="889" spans="5:21" ht="12.75">
      <c r="E889" s="4"/>
      <c r="T889" s="43"/>
      <c r="U889" s="51"/>
    </row>
    <row r="890" spans="5:21" ht="12.75">
      <c r="E890" s="4"/>
      <c r="T890" s="43"/>
      <c r="U890" s="51"/>
    </row>
    <row r="891" spans="5:21" ht="12.75">
      <c r="E891" s="4"/>
      <c r="T891" s="43"/>
      <c r="U891" s="51"/>
    </row>
    <row r="892" spans="5:21" ht="12.75">
      <c r="E892" s="4"/>
      <c r="T892" s="43"/>
      <c r="U892" s="51"/>
    </row>
    <row r="893" spans="5:21" ht="12.75">
      <c r="E893" s="4"/>
      <c r="T893" s="43"/>
      <c r="U893" s="51"/>
    </row>
    <row r="894" spans="5:21" ht="12.75">
      <c r="E894" s="4"/>
      <c r="T894" s="43"/>
      <c r="U894" s="51"/>
    </row>
    <row r="895" spans="5:21" ht="12.75">
      <c r="E895" s="4"/>
      <c r="T895" s="43"/>
      <c r="U895" s="51"/>
    </row>
    <row r="896" spans="5:21" ht="12.75">
      <c r="E896" s="4"/>
      <c r="T896" s="43"/>
      <c r="U896" s="51"/>
    </row>
    <row r="897" spans="5:21" ht="12.75">
      <c r="E897" s="4"/>
      <c r="T897" s="43"/>
      <c r="U897" s="51"/>
    </row>
    <row r="898" spans="5:21" ht="12.75">
      <c r="E898" s="4"/>
      <c r="T898" s="43"/>
      <c r="U898" s="51"/>
    </row>
    <row r="899" spans="5:21" ht="12.75">
      <c r="E899" s="4"/>
      <c r="T899" s="43"/>
      <c r="U899" s="51"/>
    </row>
    <row r="900" spans="5:21" ht="12.75">
      <c r="E900" s="4"/>
      <c r="T900" s="43"/>
      <c r="U900" s="51"/>
    </row>
    <row r="901" spans="5:21" ht="12.75">
      <c r="E901" s="4"/>
      <c r="T901" s="43"/>
      <c r="U901" s="51"/>
    </row>
    <row r="902" spans="5:21" ht="12.75">
      <c r="E902" s="4"/>
      <c r="T902" s="43"/>
      <c r="U902" s="51"/>
    </row>
    <row r="903" spans="5:21" ht="12.75">
      <c r="E903" s="4"/>
      <c r="T903" s="43"/>
      <c r="U903" s="51"/>
    </row>
    <row r="904" spans="5:21" ht="12.75">
      <c r="E904" s="4"/>
      <c r="T904" s="43"/>
      <c r="U904" s="51"/>
    </row>
    <row r="905" spans="5:21" ht="12.75">
      <c r="E905" s="4"/>
      <c r="T905" s="43"/>
      <c r="U905" s="51"/>
    </row>
    <row r="906" spans="5:21" ht="12.75">
      <c r="E906" s="4"/>
      <c r="T906" s="43"/>
      <c r="U906" s="51"/>
    </row>
    <row r="907" spans="5:21" ht="12.75">
      <c r="E907" s="4"/>
      <c r="T907" s="43"/>
      <c r="U907" s="51"/>
    </row>
    <row r="908" spans="5:21" ht="12.75">
      <c r="E908" s="4"/>
      <c r="T908" s="43"/>
      <c r="U908" s="51"/>
    </row>
    <row r="909" spans="5:21" ht="12.75">
      <c r="E909" s="4"/>
      <c r="T909" s="43"/>
      <c r="U909" s="51"/>
    </row>
    <row r="910" spans="5:21" ht="12.75">
      <c r="E910" s="4"/>
      <c r="T910" s="43"/>
      <c r="U910" s="51"/>
    </row>
    <row r="911" spans="5:21" ht="12.75">
      <c r="E911" s="4"/>
      <c r="T911" s="43"/>
      <c r="U911" s="51"/>
    </row>
    <row r="912" spans="5:21" ht="12.75">
      <c r="E912" s="4"/>
      <c r="T912" s="43"/>
      <c r="U912" s="51"/>
    </row>
    <row r="913" spans="5:21" ht="12.75">
      <c r="E913" s="4"/>
      <c r="T913" s="43"/>
      <c r="U913" s="51"/>
    </row>
    <row r="914" spans="5:21" ht="12.75">
      <c r="E914" s="4"/>
      <c r="T914" s="43"/>
      <c r="U914" s="51"/>
    </row>
    <row r="915" spans="5:21" ht="12.75">
      <c r="E915" s="4"/>
      <c r="T915" s="43"/>
      <c r="U915" s="51"/>
    </row>
    <row r="916" spans="5:21" ht="12.75">
      <c r="E916" s="4"/>
      <c r="T916" s="43"/>
      <c r="U916" s="51"/>
    </row>
    <row r="917" spans="5:21" ht="12.75">
      <c r="E917" s="4"/>
      <c r="T917" s="43"/>
      <c r="U917" s="51"/>
    </row>
    <row r="918" spans="5:21" ht="12.75">
      <c r="E918" s="4"/>
      <c r="T918" s="43"/>
      <c r="U918" s="51"/>
    </row>
    <row r="919" spans="5:21" ht="12.75">
      <c r="E919" s="4"/>
      <c r="T919" s="43"/>
      <c r="U919" s="51"/>
    </row>
    <row r="920" spans="5:21" ht="12.75">
      <c r="E920" s="4"/>
      <c r="T920" s="43"/>
      <c r="U920" s="51"/>
    </row>
    <row r="921" spans="5:21" ht="12.75">
      <c r="E921" s="4"/>
      <c r="T921" s="43"/>
      <c r="U921" s="51"/>
    </row>
    <row r="922" spans="5:21" ht="12.75">
      <c r="E922" s="4"/>
      <c r="T922" s="43"/>
      <c r="U922" s="51"/>
    </row>
    <row r="923" spans="5:21" ht="12.75">
      <c r="E923" s="4"/>
      <c r="T923" s="43"/>
      <c r="U923" s="51"/>
    </row>
    <row r="924" spans="5:21" ht="12.75">
      <c r="E924" s="4"/>
      <c r="T924" s="43"/>
      <c r="U924" s="51"/>
    </row>
    <row r="925" spans="5:21" ht="12.75">
      <c r="E925" s="4"/>
      <c r="T925" s="43"/>
      <c r="U925" s="51"/>
    </row>
    <row r="926" spans="5:21" ht="12.75">
      <c r="E926" s="4"/>
      <c r="T926" s="43"/>
      <c r="U926" s="51"/>
    </row>
    <row r="927" spans="5:21" ht="12.75">
      <c r="E927" s="4"/>
      <c r="T927" s="43"/>
      <c r="U927" s="51"/>
    </row>
    <row r="928" spans="5:21" ht="12.75">
      <c r="E928" s="4"/>
      <c r="T928" s="43"/>
      <c r="U928" s="51"/>
    </row>
    <row r="929" spans="5:21" ht="12.75">
      <c r="E929" s="4"/>
      <c r="T929" s="43"/>
      <c r="U929" s="51"/>
    </row>
    <row r="930" spans="5:21" ht="12.75">
      <c r="E930" s="4"/>
      <c r="T930" s="43"/>
      <c r="U930" s="51"/>
    </row>
    <row r="931" spans="5:21" ht="12.75">
      <c r="E931" s="4"/>
      <c r="T931" s="43"/>
      <c r="U931" s="51"/>
    </row>
    <row r="932" spans="5:21" ht="12.75">
      <c r="E932" s="4"/>
      <c r="T932" s="43"/>
      <c r="U932" s="51"/>
    </row>
    <row r="933" spans="5:21" ht="12.75">
      <c r="E933" s="4"/>
      <c r="T933" s="43"/>
      <c r="U933" s="51"/>
    </row>
    <row r="934" spans="5:21" ht="12.75">
      <c r="E934" s="4"/>
      <c r="T934" s="43"/>
      <c r="U934" s="51"/>
    </row>
    <row r="935" spans="5:21" ht="12.75">
      <c r="E935" s="4"/>
      <c r="T935" s="43"/>
      <c r="U935" s="51"/>
    </row>
    <row r="936" spans="5:21" ht="12.75">
      <c r="E936" s="4"/>
      <c r="T936" s="43"/>
      <c r="U936" s="51"/>
    </row>
    <row r="937" spans="5:21" ht="12.75">
      <c r="E937" s="4"/>
      <c r="T937" s="43"/>
      <c r="U937" s="51"/>
    </row>
    <row r="938" spans="5:21" ht="12.75">
      <c r="E938" s="4"/>
      <c r="T938" s="43"/>
      <c r="U938" s="51"/>
    </row>
    <row r="939" spans="5:21" ht="12.75">
      <c r="E939" s="4"/>
      <c r="T939" s="43"/>
      <c r="U939" s="51"/>
    </row>
    <row r="940" spans="5:21" ht="12.75">
      <c r="E940" s="4"/>
      <c r="T940" s="43"/>
      <c r="U940" s="51"/>
    </row>
    <row r="941" spans="5:21" ht="12.75">
      <c r="E941" s="4"/>
      <c r="T941" s="43"/>
      <c r="U941" s="51"/>
    </row>
    <row r="942" spans="5:21" ht="12.75">
      <c r="E942" s="4"/>
      <c r="T942" s="43"/>
      <c r="U942" s="51"/>
    </row>
    <row r="943" spans="5:21" ht="12.75">
      <c r="E943" s="4"/>
      <c r="T943" s="43"/>
      <c r="U943" s="51"/>
    </row>
    <row r="944" spans="5:21" ht="12.75">
      <c r="E944" s="4"/>
      <c r="T944" s="43"/>
      <c r="U944" s="51"/>
    </row>
    <row r="945" spans="5:21" ht="12.75">
      <c r="E945" s="4"/>
      <c r="T945" s="43"/>
      <c r="U945" s="51"/>
    </row>
    <row r="946" spans="5:21" ht="12.75">
      <c r="E946" s="4"/>
      <c r="T946" s="43"/>
      <c r="U946" s="51"/>
    </row>
    <row r="947" spans="5:21" ht="12.75">
      <c r="E947" s="4"/>
      <c r="T947" s="43"/>
      <c r="U947" s="51"/>
    </row>
    <row r="948" spans="5:21" ht="12.75">
      <c r="E948" s="4"/>
      <c r="T948" s="43"/>
      <c r="U948" s="51"/>
    </row>
    <row r="949" spans="5:21" ht="12.75">
      <c r="E949" s="4"/>
      <c r="T949" s="43"/>
      <c r="U949" s="51"/>
    </row>
    <row r="950" spans="5:21" ht="12.75">
      <c r="E950" s="4"/>
      <c r="T950" s="43"/>
      <c r="U950" s="51"/>
    </row>
    <row r="951" spans="5:21" ht="12.75">
      <c r="E951" s="4"/>
      <c r="T951" s="43"/>
      <c r="U951" s="51"/>
    </row>
    <row r="952" spans="5:21" ht="12.75">
      <c r="E952" s="4"/>
      <c r="T952" s="43"/>
      <c r="U952" s="51"/>
    </row>
    <row r="953" spans="5:21" ht="12.75">
      <c r="E953" s="4"/>
      <c r="T953" s="43"/>
      <c r="U953" s="51"/>
    </row>
    <row r="954" spans="5:21" ht="12.75">
      <c r="E954" s="4"/>
      <c r="T954" s="43"/>
      <c r="U954" s="51"/>
    </row>
    <row r="955" spans="5:21" ht="12.75">
      <c r="E955" s="4"/>
      <c r="T955" s="43"/>
      <c r="U955" s="51"/>
    </row>
    <row r="956" spans="5:21" ht="12.75">
      <c r="E956" s="4"/>
      <c r="T956" s="43"/>
      <c r="U956" s="51"/>
    </row>
    <row r="957" spans="5:21" ht="12.75">
      <c r="E957" s="4"/>
      <c r="T957" s="43"/>
      <c r="U957" s="51"/>
    </row>
    <row r="958" spans="5:21" ht="12.75">
      <c r="E958" s="4"/>
      <c r="T958" s="43"/>
      <c r="U958" s="51"/>
    </row>
    <row r="959" spans="5:21" ht="12.75">
      <c r="E959" s="4"/>
      <c r="T959" s="43"/>
      <c r="U959" s="51"/>
    </row>
    <row r="960" spans="5:21" ht="12.75">
      <c r="E960" s="4"/>
      <c r="T960" s="43"/>
      <c r="U960" s="51"/>
    </row>
    <row r="961" spans="5:21" ht="12.75">
      <c r="E961" s="4"/>
      <c r="T961" s="43"/>
      <c r="U961" s="51"/>
    </row>
    <row r="962" spans="5:21" ht="12.75">
      <c r="E962" s="4"/>
      <c r="T962" s="43"/>
      <c r="U962" s="51"/>
    </row>
    <row r="963" spans="5:21" ht="12.75">
      <c r="E963" s="4"/>
      <c r="T963" s="43"/>
      <c r="U963" s="51"/>
    </row>
    <row r="964" spans="5:21" ht="12.75">
      <c r="E964" s="4"/>
      <c r="T964" s="43"/>
      <c r="U964" s="51"/>
    </row>
    <row r="965" spans="5:21" ht="12.75">
      <c r="E965" s="4"/>
      <c r="T965" s="43"/>
      <c r="U965" s="51"/>
    </row>
    <row r="966" spans="5:21" ht="12.75">
      <c r="E966" s="4"/>
      <c r="T966" s="43"/>
      <c r="U966" s="51"/>
    </row>
    <row r="967" spans="5:21" ht="12.75">
      <c r="E967" s="4"/>
      <c r="T967" s="43"/>
      <c r="U967" s="51"/>
    </row>
    <row r="968" spans="5:21" ht="12.75">
      <c r="E968" s="4"/>
      <c r="T968" s="43"/>
      <c r="U968" s="51"/>
    </row>
    <row r="969" spans="5:21" ht="12.75">
      <c r="E969" s="4"/>
      <c r="T969" s="43"/>
      <c r="U969" s="51"/>
    </row>
    <row r="970" spans="5:21" ht="12.75">
      <c r="E970" s="4"/>
      <c r="T970" s="43"/>
      <c r="U970" s="51"/>
    </row>
    <row r="971" spans="5:21" ht="12.75">
      <c r="E971" s="4"/>
      <c r="T971" s="43"/>
      <c r="U971" s="51"/>
    </row>
    <row r="972" spans="5:21" ht="12.75">
      <c r="E972" s="4"/>
      <c r="T972" s="43"/>
      <c r="U972" s="51"/>
    </row>
    <row r="973" spans="5:21" ht="12.75">
      <c r="E973" s="4"/>
      <c r="T973" s="43"/>
      <c r="U973" s="51"/>
    </row>
    <row r="974" spans="5:21" ht="12.75">
      <c r="E974" s="4"/>
      <c r="T974" s="43"/>
      <c r="U974" s="51"/>
    </row>
    <row r="975" spans="5:21" ht="12.75">
      <c r="E975" s="4"/>
      <c r="T975" s="43"/>
      <c r="U975" s="51"/>
    </row>
    <row r="976" spans="5:21" ht="12.75">
      <c r="E976" s="4"/>
      <c r="T976" s="43"/>
      <c r="U976" s="51"/>
    </row>
    <row r="977" spans="5:21" ht="12.75">
      <c r="E977" s="4"/>
      <c r="T977" s="43"/>
      <c r="U977" s="51"/>
    </row>
    <row r="978" spans="5:21" ht="12.75">
      <c r="E978" s="4"/>
      <c r="T978" s="43"/>
      <c r="U978" s="51"/>
    </row>
    <row r="979" spans="5:21" ht="12.75">
      <c r="E979" s="4"/>
      <c r="T979" s="43"/>
      <c r="U979" s="51"/>
    </row>
    <row r="980" spans="5:21" ht="12.75">
      <c r="E980" s="4"/>
      <c r="T980" s="43"/>
      <c r="U980" s="51"/>
    </row>
    <row r="981" spans="5:21" ht="12.75">
      <c r="E981" s="4"/>
      <c r="T981" s="43"/>
      <c r="U981" s="51"/>
    </row>
    <row r="982" spans="5:21" ht="12.75">
      <c r="E982" s="4"/>
      <c r="T982" s="43"/>
      <c r="U982" s="51"/>
    </row>
    <row r="983" spans="5:21" ht="12.75">
      <c r="E983" s="4"/>
      <c r="T983" s="43"/>
      <c r="U983" s="51"/>
    </row>
    <row r="984" spans="5:21" ht="12.75">
      <c r="E984" s="4"/>
      <c r="T984" s="43"/>
      <c r="U984" s="51"/>
    </row>
    <row r="985" spans="5:21" ht="12.75">
      <c r="E985" s="4"/>
      <c r="T985" s="43"/>
      <c r="U985" s="51"/>
    </row>
    <row r="986" spans="5:21" ht="12.75">
      <c r="E986" s="4"/>
      <c r="T986" s="43"/>
      <c r="U986" s="51"/>
    </row>
    <row r="987" spans="5:21" ht="12.75">
      <c r="E987" s="4"/>
      <c r="T987" s="43"/>
      <c r="U987" s="51"/>
    </row>
    <row r="988" spans="5:21" ht="12.75">
      <c r="E988" s="4"/>
      <c r="T988" s="43"/>
      <c r="U988" s="51"/>
    </row>
    <row r="989" spans="5:21" ht="12.75">
      <c r="E989" s="4"/>
      <c r="T989" s="43"/>
      <c r="U989" s="51"/>
    </row>
    <row r="990" spans="5:21" ht="12.75">
      <c r="E990" s="4"/>
      <c r="T990" s="43"/>
      <c r="U990" s="51"/>
    </row>
    <row r="991" spans="5:21" ht="12.75">
      <c r="E991" s="4"/>
      <c r="T991" s="43"/>
      <c r="U991" s="51"/>
    </row>
    <row r="992" spans="5:21" ht="12.75">
      <c r="E992" s="4"/>
      <c r="T992" s="43"/>
      <c r="U992" s="51"/>
    </row>
    <row r="993" spans="5:21" ht="12.75">
      <c r="E993" s="4"/>
      <c r="T993" s="43"/>
      <c r="U993" s="51"/>
    </row>
    <row r="994" spans="5:21" ht="12.75">
      <c r="E994" s="4"/>
      <c r="T994" s="43"/>
      <c r="U994" s="51"/>
    </row>
    <row r="995" spans="5:21" ht="12.75">
      <c r="E995" s="4"/>
      <c r="T995" s="43"/>
      <c r="U995" s="51"/>
    </row>
    <row r="996" spans="5:21" ht="12.75">
      <c r="E996" s="4"/>
      <c r="T996" s="43"/>
      <c r="U996" s="51"/>
    </row>
    <row r="997" spans="5:21" ht="12.75">
      <c r="E997" s="4"/>
      <c r="T997" s="43"/>
      <c r="U997" s="51"/>
    </row>
    <row r="998" spans="5:21" ht="12.75">
      <c r="E998" s="4"/>
      <c r="T998" s="43"/>
      <c r="U998" s="51"/>
    </row>
    <row r="999" spans="5:21" ht="12.75">
      <c r="E999" s="4"/>
      <c r="T999" s="43"/>
      <c r="U999" s="51"/>
    </row>
    <row r="1000" spans="5:21" ht="12.75">
      <c r="E1000" s="4"/>
      <c r="T1000" s="43"/>
      <c r="U1000" s="51"/>
    </row>
    <row r="1001" spans="5:21" ht="12.75">
      <c r="E1001" s="4"/>
      <c r="T1001" s="43"/>
      <c r="U1001" s="51"/>
    </row>
    <row r="1002" spans="5:21" ht="12.75">
      <c r="E1002" s="4"/>
      <c r="T1002" s="43"/>
      <c r="U1002" s="51"/>
    </row>
    <row r="1003" spans="5:21" ht="12.75">
      <c r="E1003" s="4"/>
      <c r="T1003" s="43"/>
      <c r="U1003" s="51"/>
    </row>
    <row r="1004" spans="5:21" ht="12.75">
      <c r="E1004" s="4"/>
      <c r="T1004" s="43"/>
      <c r="U1004" s="51"/>
    </row>
    <row r="1005" spans="5:21" ht="12.75">
      <c r="E1005" s="4"/>
      <c r="T1005" s="43"/>
      <c r="U1005" s="51"/>
    </row>
    <row r="1006" spans="5:21" ht="12.75">
      <c r="E1006" s="4"/>
      <c r="T1006" s="43"/>
      <c r="U1006" s="51"/>
    </row>
    <row r="1007" spans="5:21" ht="12.75">
      <c r="E1007" s="4"/>
      <c r="T1007" s="43"/>
      <c r="U1007" s="51"/>
    </row>
    <row r="1008" spans="5:21" ht="12.75">
      <c r="E1008" s="4"/>
      <c r="T1008" s="43"/>
      <c r="U1008" s="51"/>
    </row>
    <row r="1009" spans="5:21" ht="12.75">
      <c r="E1009" s="4"/>
      <c r="T1009" s="43"/>
      <c r="U1009" s="51"/>
    </row>
    <row r="1010" spans="5:21" ht="12.75">
      <c r="E1010" s="4"/>
      <c r="T1010" s="43"/>
      <c r="U1010" s="51"/>
    </row>
    <row r="1011" spans="5:21" ht="12.75">
      <c r="E1011" s="4"/>
      <c r="T1011" s="43"/>
      <c r="U1011" s="51"/>
    </row>
    <row r="1012" spans="5:21" ht="12.75">
      <c r="E1012" s="4"/>
      <c r="T1012" s="43"/>
      <c r="U1012" s="51"/>
    </row>
    <row r="1013" spans="5:21" ht="12.75">
      <c r="E1013" s="4"/>
      <c r="T1013" s="43"/>
      <c r="U1013" s="51"/>
    </row>
    <row r="1014" spans="5:21" ht="12.75">
      <c r="E1014" s="4"/>
      <c r="T1014" s="43"/>
      <c r="U1014" s="51"/>
    </row>
    <row r="1015" spans="5:21" ht="12.75">
      <c r="E1015" s="4"/>
      <c r="T1015" s="43"/>
      <c r="U1015" s="51"/>
    </row>
    <row r="1016" spans="5:21" ht="12.75">
      <c r="E1016" s="4"/>
      <c r="T1016" s="43"/>
      <c r="U1016" s="51"/>
    </row>
    <row r="1017" spans="5:21" ht="12.75">
      <c r="E1017" s="4"/>
      <c r="T1017" s="43"/>
      <c r="U1017" s="51"/>
    </row>
    <row r="1018" spans="5:21" ht="12.75">
      <c r="E1018" s="4"/>
      <c r="T1018" s="43"/>
      <c r="U1018" s="51"/>
    </row>
    <row r="1019" spans="5:21" ht="12.75">
      <c r="E1019" s="4"/>
      <c r="T1019" s="43"/>
      <c r="U1019" s="51"/>
    </row>
    <row r="1020" spans="5:21" ht="12.75">
      <c r="E1020" s="4"/>
      <c r="T1020" s="43"/>
      <c r="U1020" s="51"/>
    </row>
    <row r="1021" spans="5:21" ht="12.75">
      <c r="E1021" s="4"/>
      <c r="T1021" s="43"/>
      <c r="U1021" s="51"/>
    </row>
    <row r="1022" spans="5:21" ht="12.75">
      <c r="E1022" s="4"/>
      <c r="T1022" s="43"/>
      <c r="U1022" s="51"/>
    </row>
    <row r="1023" spans="5:21" ht="12.75">
      <c r="E1023" s="4"/>
      <c r="T1023" s="43"/>
      <c r="U1023" s="51"/>
    </row>
    <row r="1024" spans="5:21" ht="12.75">
      <c r="E1024" s="4"/>
      <c r="T1024" s="43"/>
      <c r="U1024" s="51"/>
    </row>
    <row r="1025" spans="5:21" ht="12.75">
      <c r="E1025" s="4"/>
      <c r="T1025" s="43"/>
      <c r="U1025" s="51"/>
    </row>
    <row r="1026" spans="5:21" ht="12.75">
      <c r="E1026" s="4"/>
      <c r="T1026" s="43"/>
      <c r="U1026" s="51"/>
    </row>
    <row r="1027" spans="5:21" ht="12.75">
      <c r="E1027" s="4"/>
      <c r="T1027" s="43"/>
      <c r="U1027" s="51"/>
    </row>
    <row r="1028" spans="5:21" ht="12.75">
      <c r="E1028" s="4"/>
      <c r="T1028" s="43"/>
      <c r="U1028" s="51"/>
    </row>
    <row r="1029" spans="5:21" ht="12.75">
      <c r="E1029" s="4"/>
      <c r="T1029" s="43"/>
      <c r="U1029" s="51"/>
    </row>
    <row r="1030" spans="5:21" ht="12.75">
      <c r="E1030" s="4"/>
      <c r="T1030" s="43"/>
      <c r="U1030" s="51"/>
    </row>
    <row r="1031" spans="5:21" ht="12.75">
      <c r="E1031" s="4"/>
      <c r="T1031" s="43"/>
      <c r="U1031" s="51"/>
    </row>
    <row r="1032" spans="5:21" ht="12.75">
      <c r="E1032" s="4"/>
      <c r="T1032" s="43"/>
      <c r="U1032" s="51"/>
    </row>
    <row r="1033" spans="5:21" ht="12.75">
      <c r="E1033" s="4"/>
      <c r="T1033" s="43"/>
      <c r="U1033" s="51"/>
    </row>
    <row r="1034" spans="5:21" ht="12.75">
      <c r="E1034" s="4"/>
      <c r="T1034" s="43"/>
      <c r="U1034" s="51"/>
    </row>
    <row r="1035" spans="5:21" ht="12.75">
      <c r="E1035" s="4"/>
      <c r="T1035" s="43"/>
      <c r="U1035" s="51"/>
    </row>
    <row r="1036" spans="5:21" ht="12.75">
      <c r="E1036" s="4"/>
      <c r="T1036" s="43"/>
      <c r="U1036" s="51"/>
    </row>
    <row r="1037" spans="5:21" ht="12.75">
      <c r="E1037" s="4"/>
      <c r="T1037" s="43"/>
      <c r="U1037" s="51"/>
    </row>
    <row r="1038" spans="5:21" ht="12.75">
      <c r="E1038" s="4"/>
      <c r="T1038" s="43"/>
      <c r="U1038" s="51"/>
    </row>
    <row r="1039" spans="5:21" ht="12.75">
      <c r="E1039" s="4"/>
      <c r="T1039" s="43"/>
      <c r="U1039" s="51"/>
    </row>
    <row r="1040" spans="5:21" ht="12.75">
      <c r="E1040" s="4"/>
      <c r="T1040" s="43"/>
      <c r="U1040" s="51"/>
    </row>
    <row r="1041" spans="5:21" ht="12.75">
      <c r="E1041" s="4"/>
      <c r="T1041" s="43"/>
      <c r="U1041" s="51"/>
    </row>
    <row r="1042" spans="5:21" ht="12.75">
      <c r="E1042" s="4"/>
      <c r="U1042" s="51"/>
    </row>
    <row r="1043" spans="5:21" ht="12.75">
      <c r="E1043" s="4"/>
      <c r="U1043" s="51"/>
    </row>
    <row r="1044" spans="5:21" ht="12.75">
      <c r="E1044" s="4"/>
      <c r="U1044" s="51"/>
    </row>
    <row r="1045" spans="5:21" ht="12.75">
      <c r="E1045" s="4"/>
      <c r="U1045" s="51"/>
    </row>
    <row r="1046" spans="5:21" ht="12.75">
      <c r="E1046" s="4"/>
      <c r="U1046" s="51"/>
    </row>
    <row r="1047" spans="5:21" ht="12.75">
      <c r="E1047" s="4"/>
      <c r="U1047" s="51"/>
    </row>
    <row r="1048" spans="5:21" ht="12.75">
      <c r="E1048" s="4"/>
      <c r="U1048" s="51"/>
    </row>
    <row r="1049" spans="5:21" ht="12.75">
      <c r="E1049" s="4"/>
      <c r="U1049" s="51"/>
    </row>
    <row r="1050" spans="5:21" ht="12.75">
      <c r="E1050" s="4"/>
      <c r="U1050" s="51"/>
    </row>
    <row r="1051" spans="5:21" ht="12.75">
      <c r="E1051" s="4"/>
      <c r="U1051" s="51"/>
    </row>
    <row r="1052" spans="5:21" ht="12.75">
      <c r="E1052" s="4"/>
      <c r="U1052" s="51"/>
    </row>
    <row r="1053" ht="12.75">
      <c r="E1053" s="4"/>
    </row>
  </sheetData>
  <sheetProtection password="CC11" sheet="1"/>
  <conditionalFormatting sqref="P6 T1:T5 W6:Y6 AA1:AC5 R6 V1:V5 Z1:Z6">
    <cfRule type="cellIs" priority="1" dxfId="1" operator="equal" stopIfTrue="1">
      <formula>"posible"</formula>
    </cfRule>
  </conditionalFormatting>
  <dataValidations count="50">
    <dataValidation type="custom" allowBlank="1" showErrorMessage="1" promptTitle="DNI, NIE o Pasaporte" prompt="Introduzca el dato sin puntos, comas, guiones, barras de división o espacios." error="Si introduce el DNI, el formato debe ser 12345678A" sqref="G9:G168">
      <formula1>OR(F9="NIE",F9="Pasaporte",F9="Sin DNI",AND(ISNUMBER(VALUE(MID(G9,1,8))),NOT(ISNUMBER(VALUE(RIGHT(G9)))),LEN(G9)=9,ISERROR(FIND(".",G9,1))))</formula1>
    </dataValidation>
    <dataValidation type="custom" allowBlank="1" showInputMessage="1" showErrorMessage="1" promptTitle="DNI, NIE o Pasaporte" prompt="Introduzca el dato sin puntos, comas, guiones, barras de división o espacios." error="Si introduce el DNI, el formato debe ser 12345678A" sqref="G8">
      <formula1>OR(F8="NIE",F8="Pasaporte",F8="Sin DNI",AND(ISNUMBER(VALUE(MID(G8,1,8))),NOT(ISNUMBER(VALUE(RIGHT(G8)))),LEN(G8)=9,ISERROR(FIND(".",G8,1))))</formula1>
    </dataValidation>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9:O168">
      <formula1>$X9</formula1>
      <formula2>$Y9</formula2>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8">
      <formula1>$X8</formula1>
      <formula2>$Y8</formula2>
    </dataValidation>
    <dataValidation type="list" allowBlank="1" showInputMessage="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8">
      <formula1>OFFSET($R$178,VLOOKUP($M8,$Q$231:$S$233,2,FALSE),0,VLOOKUP($M8,$Q$231:$S$233,3,FALSE)-VLOOKUP($M8,$Q$231:$S$233,2,FALSE)+1,1)</formula1>
    </dataValidation>
    <dataValidation type="list" allowBlank="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9:N168">
      <formula1>OFFSET($R$178,VLOOKUP($M9,$Q$231:$S$233,2,FALSE),0,VLOOKUP($M9,$Q$231:$S$233,3,FALSE)-VLOOKUP($M9,$Q$231:$S$233,2,FALSE)+1,1)</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AD297 H299">
      <formula1>$A$115:$A$121</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AD290:AD291 H292:H293">
      <formula1>$A$130:$A$138</formula1>
    </dataValidation>
    <dataValidation type="list" allowBlank="1" showInputMessage="1" showErrorMessage="1" promptTitle="Provincia" prompt="Seleccione un valor de la lista" errorTitle="F.E.D.O." error="Valor erróneo. Seleccione un valor de la lista" sqref="AG294 AG290:AG291 K296 K292:K293">
      <formula1>$C$130:$C$145</formula1>
    </dataValidation>
    <dataValidation allowBlank="1" showErrorMessage="1" promptTitle="Total licencias inscritas" prompt="Da el número de personas inscritas" sqref="H169"/>
    <dataValidation allowBlank="1" showErrorMessage="1" promptTitle="Total importe" prompt="Total importe licencias" sqref="P169 Z169:Z170 W170 R169"/>
    <dataValidation allowBlank="1" showInputMessage="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8"/>
    <dataValidation allowBlank="1" showInputMessage="1" showErrorMessage="1" promptTitle="Importe                  ." prompt="Valor autointroducido." sqref="Z8:Z168"/>
    <dataValidation allowBlank="1" promptTitle="Comprobación F.Nac y Categoría" prompt="Valor autointroducido" sqref="W8:W168"/>
    <dataValidation allowBlank="1" showErrorMessage="1" promptTitle="Fecha inicial de dicha categoría" prompt="Valor autointroducido" sqref="X8:Y168"/>
    <dataValidation allowBlank="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9:P168"/>
    <dataValidation allowBlank="1" showErrorMessage="1" promptTitle="Número total de licencias" prompt="Cuenta el total personas inscritas" sqref="H170:J170 I169:L169 C169 M170:P170 S169:U169"/>
    <dataValidation allowBlank="1" showInputMessage="1" showErrorMessage="1" promptTitle="Nombre" prompt="Introduzca los datos en mayúsculas. Ejemplo: MARIO" sqref="B8"/>
    <dataValidation allowBlank="1" showInputMessage="1" showErrorMessage="1" promptTitle="Apellido 2" prompt="Introduzca los datos en mayúsculas. Ejemplo: PÉREZ" sqref="D8"/>
    <dataValidation allowBlank="1" showInputMessage="1" showErrorMessage="1" promptTitle="Apellido 1" prompt="Introduzca los datos en mayúsculas. Ejemplo: GONZÁLEZ" sqref="C8"/>
    <dataValidation allowBlank="1" showErrorMessage="1" promptTitle="Nombre" prompt="Introduzca los datos en mayúsculas. Ejemplo: MARIO" sqref="B9:B168"/>
    <dataValidation allowBlank="1" showErrorMessage="1" promptTitle="Apellido 1" prompt="Introduzca los datos en mayúsculas. Ejemplo: GONZÁLEZ" sqref="C9:C168"/>
    <dataValidation allowBlank="1" showErrorMessage="1" promptTitle="Apellido 2" prompt="Introduzca los datos en mayúsculas. Ejemplo: PÉREZ" sqref="D9:D168"/>
    <dataValidation type="list" allowBlank="1" showInputMessage="1" showErrorMessage="1" promptTitle="Documento de Identificación" prompt="DNI: nacionales&#10;NIE: extranjeros resid. en España&#10;Pasaporte: extranjeros&#10;Sin DNI: menores españoles&#10;&#10;En caso de no tener este dato, dejar la siguiente casilla en blanco." errorTitle="F.E.D.O." error="Seleccione un valor de la lista" sqref="F8">
      <formula1>$F$179:$F$182</formula1>
    </dataValidation>
    <dataValidation type="list" allowBlank="1" showErrorMessage="1" promptTitle="Documento de Identificación" prompt="DNI: nacionales&#10;NIE: extranjeros resid. en España&#10;Pasaporte: extranjeros&#10;&#10;En caso de no tener este dato, dejar la siguiente casilla en blanco." errorTitle="F.E.D.O." error="Seleccione un valor de la lista" sqref="F9:F168">
      <formula1>$F$179:$F$182</formula1>
    </dataValidation>
    <dataValidation type="list" allowBlank="1" showInputMessage="1" showErrorMessage="1" promptTitle="Sexo" prompt="H=Hombre&#10;M=Mujer" errorTitle="F.E.D.O." error="Ha introducido un valor que no existe. Seleccione uno de la lista." sqref="E8">
      <formula1>$E$179:$E$180</formula1>
    </dataValidation>
    <dataValidation allowBlank="1" showInputMessage="1" showErrorMessage="1" promptTitle="Código Club" prompt="Valor autointroducido" errorTitle="Club" error="Seleccione un valor de la lista." sqref="S8"/>
    <dataValidation allowBlank="1" showInputMessage="1" showErrorMessage="1" promptTitle="Federación" prompt="Valor autointroducido" errorTitle="Club" error="Seleccione un valor de la lista." sqref="T8"/>
    <dataValidation allowBlank="1" showInputMessage="1" showErrorMessage="1" promptTitle="Provincia" prompt="Valor autointroducido" errorTitle="Club" error="Seleccione un valor de la lista." sqref="U8"/>
    <dataValidation allowBlank="1" showInputMessage="1" showErrorMessage="1" promptTitle="Comunidad" prompt="Valor autointroducido" errorTitle="Club" error="Seleccione un valor de la lista." sqref="V8"/>
    <dataValidation allowBlank="1" showErrorMessage="1" promptTitle="Federación" prompt="Valor autointroducido" errorTitle="Club" error="Seleccione un valor de la lista." sqref="T9:T168"/>
    <dataValidation allowBlank="1" showErrorMessage="1" promptTitle="Provincia" prompt="Valor autointroducido" errorTitle="Club" error="Seleccione un valor de la lista." sqref="U9:U168"/>
    <dataValidation allowBlank="1" showErrorMessage="1" promptTitle="Comunidad" prompt="Valor autointroducido" errorTitle="Club" error="Seleccione un valor de la lista." sqref="V9:V168"/>
    <dataValidation type="list" allowBlank="1" showInputMessage="1" showErrorMessage="1" promptTitle="Días asegurados" prompt="Campo obligatorio para que apareza el importe de la Cuota.&#10;&#10;El primer día asegurado es el día de la carrera y el 2º asegurado es el día siguiente.&#10;&#10;Seleccione un valor de la lista." errorTitle="FEDO" error="Seleccione un valor de la lista" sqref="K8">
      <formula1>$O$179:$O$180</formula1>
    </dataValidation>
    <dataValidation allowBlank="1" showInputMessage="1" showErrorMessage="1" promptTitle="Carrera" prompt="Introduzca un nombre breve para identificar la carrera." errorTitle="Club" error="Seleccione un valor de la lista." sqref="I8:I145 J8"/>
    <dataValidation allowBlank="1" showErrorMessage="1" promptTitle="Carrera" prompt="Introduzca un nombre breve para identificar la carrera." errorTitle="Club" error="Seleccione un valor de la lista." sqref="J9:J168 I146:I168"/>
    <dataValidation allowBlank="1" showInputMessage="1" showErrorMessage="1" promptTitle="Fecha inicio carrera" prompt="Fecha del 1er día de la carrera" errorTitle="Club" error="Seleccione un valor de la lista." sqref="L8"/>
    <dataValidation allowBlank="1" showErrorMessage="1" promptTitle="Fecha inicio carrera" prompt="Fecha del 1er día de la carrera" errorTitle="Club" error="Seleccione un valor de la lista." sqref="L9:L168"/>
    <dataValidation type="list" allowBlank="1" showErrorMessage="1" promptTitle="Días asegurados" prompt="Campo obligatorio para que apareza el importe de la Cuota.&#10;&#10;El primer día asegurado es el día de la carrera y el 2º asegurado es el día siguiente.&#10;&#10;Seleccione un valor de la lista." errorTitle="FEDO" error="Seleccione un valor de la lista" sqref="K9:K168">
      <formula1>$O$179:$O$180</formula1>
    </dataValidation>
    <dataValidation allowBlank="1" showErrorMessage="1" promptTitle="Código Club" prompt="Valor autointroducido" errorTitle="Club" error="Seleccione un valor de la lista." sqref="S9:S168"/>
    <dataValidation type="list" allowBlank="1" showErrorMessage="1" promptTitle="Sexo" prompt="H=Hombre&#10;M=Mujer" errorTitle="F.E.D.O." error="Ha introducido un valor que no existe. Seleccione uno de la lista." sqref="E9:E168">
      <formula1>$E$179:$E$180</formula1>
    </dataValidation>
    <dataValidation type="list" allowBlank="1" showInputMessage="1" showErrorMessage="1" promptTitle="Tipo" prompt="Seleccione un valor de la lista.&#10;&#10;Vea las Tablas de TIPOS y CATEGORIAS en la hoja de Instrucciones." errorTitle="F.E.D.O." error="Ha introducido una TIPO que no existe. Seleccione una de la lista." sqref="M8 M155 M148 M141 M134 M127 M120 M113 M106 M99 M92 M85 M78 M71 M64 M57 M50 M43 M36 M29 M22 M15">
      <formula1>$Q$231:$Q$233</formula1>
    </dataValidation>
    <dataValidation type="list" allowBlank="1" showInputMessage="1" showErrorMessage="1" promptTitle="Club Organizador" prompt="Para CLUBES YA EXISTENTES: seleccione un valor de la lista.Si no esta en la lista selecciones CLUB NUEVO." errorTitle="Club" error="Seleccione un valor de la lista." sqref="H8">
      <formula1>$H$180:$H$344</formula1>
    </dataValidation>
    <dataValidation type="list" allowBlank="1" showErrorMessage="1" promptTitle="Club Organizador" prompt="Para CLUBES YA EXISTENTES: seleccione un valor de la lista.Si no esta en la lista selecciones CLUB NUEVO." errorTitle="Club" error="Seleccione un valor de la lista." sqref="H9:H168">
      <formula1>$H$180:$H$344</formula1>
    </dataValidation>
    <dataValidation type="list" allowBlank="1" promptTitle="Tipo" prompt="Seleccione un valor de la lista.&#10;&#10;Vea las Tablas de TIPOS y CATEGORIAS en la hoja de Instrucciones." errorTitle="F.E.D.O." error="Ha introducido una TIPO que no existe. Seleccione una de la lista." sqref="M9:M14 M156:M168 M142:M147 M135:M140 M128:M133 M121:M126 M114:M119 M107:M112 M100:M105 M93:M98 M86:M91 M79:M84 M72:M77 M65:M70 M58:M63 M51:M56 M44:M49 M37:M42 M30:M35 M23:M28 M16:M21 M149:M154">
      <formula1>$Q$231:$Q$233</formula1>
    </dataValidation>
    <dataValidation type="list" allowBlank="1" showInputMessage="1" showErrorMessage="1" promptTitle="PROTECCIÓN DE DATOS  " prompt="Los federados declaran conocer la existencia de un fichero de la Federación ESpañola de Orientación ubicado en su sede social C/Alemania 30 enlo dcha. 03003 Alicante, con sus datos de carácter personal.&#10;&#10;" sqref="R8:R168">
      <formula1>$Y$179:$Y$180</formula1>
    </dataValidation>
    <dataValidation type="list" allowBlank="1" showInputMessage="1" showErrorMessage="1" promptTitle="Provincia" prompt="Seleccione un valor de la lista" errorTitle="F.E.D.O." error="Valor erróneo. Seleccione un valor de la lista" sqref="AG297 K299">
      <formula1>$C$116:$C$124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AH297 L299">
      <formula1>$E$114:$E$124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AH290:AH291 AH294:AH295 L292:L293 L296:L297">
      <formula1>$E$130:$E$143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AH284 AH292 L286 L294">
      <formula1>$E$113:$E$124</formula1>
    </dataValidation>
  </dataValidations>
  <printOptions/>
  <pageMargins left="0.71" right="0.65" top="0.5905511811023623" bottom="0.5905511811023623" header="0" footer="0"/>
  <pageSetup horizontalDpi="600" verticalDpi="600" orientation="landscape" pageOrder="overThenDown" paperSize="9" r:id="rId3"/>
  <headerFooter alignWithMargins="0">
    <oddFooter>&amp;L&amp;F / &amp;A&amp;C&amp;P/&amp;N</odd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J13"/>
  <sheetViews>
    <sheetView showZeros="0" zoomScale="110" zoomScaleNormal="110" zoomScalePageLayoutView="0" workbookViewId="0" topLeftCell="A1">
      <selection activeCell="K16" sqref="K16"/>
    </sheetView>
  </sheetViews>
  <sheetFormatPr defaultColWidth="11.421875" defaultRowHeight="12"/>
  <cols>
    <col min="1" max="1" width="8.8515625" style="6" customWidth="1"/>
    <col min="2" max="2" width="19.7109375" style="6" customWidth="1"/>
    <col min="3" max="3" width="14.8515625" style="6" customWidth="1"/>
    <col min="4" max="4" width="15.140625" style="0" customWidth="1"/>
    <col min="5" max="5" width="16.140625" style="0" customWidth="1"/>
    <col min="6" max="6" width="9.7109375" style="6" customWidth="1"/>
  </cols>
  <sheetData>
    <row r="1" spans="1:10" s="12" customFormat="1" ht="12">
      <c r="A1" s="9"/>
      <c r="B1" s="9"/>
      <c r="C1" s="16"/>
      <c r="D1" s="10"/>
      <c r="E1" s="181"/>
      <c r="F1" s="182"/>
      <c r="G1" s="11"/>
      <c r="I1" s="13"/>
      <c r="J1" s="13"/>
    </row>
    <row r="2" spans="1:10" s="12" customFormat="1" ht="18">
      <c r="A2" s="366" t="s">
        <v>435</v>
      </c>
      <c r="B2" s="9"/>
      <c r="C2" s="16"/>
      <c r="D2" s="10"/>
      <c r="E2" s="181"/>
      <c r="F2" s="182"/>
      <c r="G2" s="11"/>
      <c r="I2" s="13"/>
      <c r="J2" s="13"/>
    </row>
    <row r="3" spans="1:10" s="12" customFormat="1" ht="18">
      <c r="A3" s="366" t="s">
        <v>363</v>
      </c>
      <c r="B3" s="9"/>
      <c r="C3" s="16"/>
      <c r="D3" s="10"/>
      <c r="E3" s="181"/>
      <c r="F3" s="182"/>
      <c r="G3" s="11"/>
      <c r="I3" s="13"/>
      <c r="J3" s="13"/>
    </row>
    <row r="4" spans="1:10" s="12" customFormat="1" ht="11.25" customHeight="1">
      <c r="A4" s="9"/>
      <c r="B4" s="9"/>
      <c r="C4" s="16"/>
      <c r="D4" s="10"/>
      <c r="E4" s="181"/>
      <c r="F4" s="182"/>
      <c r="G4" s="11"/>
      <c r="I4" s="13"/>
      <c r="J4" s="13"/>
    </row>
    <row r="5" spans="1:10" s="21" customFormat="1" ht="14.25">
      <c r="A5" s="17"/>
      <c r="B5" s="18"/>
      <c r="C5" s="19"/>
      <c r="D5" s="20"/>
      <c r="E5" s="183"/>
      <c r="F5" s="184"/>
      <c r="I5" s="22"/>
      <c r="J5" s="22"/>
    </row>
    <row r="6" spans="1:10" s="12" customFormat="1" ht="11.25" customHeight="1">
      <c r="A6" s="9"/>
      <c r="B6" s="9"/>
      <c r="C6" s="16"/>
      <c r="D6" s="10"/>
      <c r="E6" s="181"/>
      <c r="F6" s="182"/>
      <c r="G6" s="11"/>
      <c r="I6" s="13"/>
      <c r="J6" s="13"/>
    </row>
    <row r="7" ht="12"/>
    <row r="8" ht="13.5" customHeight="1" thickBot="1"/>
    <row r="9" spans="2:6" s="23" customFormat="1" ht="12.75">
      <c r="B9" s="367"/>
      <c r="C9" s="368" t="s">
        <v>89</v>
      </c>
      <c r="D9" s="368" t="s">
        <v>67</v>
      </c>
      <c r="E9" s="368" t="s">
        <v>26</v>
      </c>
      <c r="F9" s="369" t="s">
        <v>27</v>
      </c>
    </row>
    <row r="10" spans="2:6" ht="12">
      <c r="B10" s="65"/>
      <c r="C10" s="7"/>
      <c r="D10" s="7"/>
      <c r="E10" s="185"/>
      <c r="F10" s="66"/>
    </row>
    <row r="11" spans="2:6" ht="12.75">
      <c r="B11" s="67" t="s">
        <v>90</v>
      </c>
      <c r="C11" s="223">
        <f>'LicenciasPrueba 2015'!$K$169</f>
        <v>0</v>
      </c>
      <c r="D11" s="270">
        <f>'LicenciasPrueba 2015'!$Z$169</f>
        <v>0</v>
      </c>
      <c r="E11" s="198">
        <f>'LicenciasPrueba 2015'!$V$8</f>
      </c>
      <c r="F11" s="224">
        <f>'LicenciasPrueba 2015'!$P8</f>
        <v>0</v>
      </c>
    </row>
    <row r="12" spans="2:6" ht="13.5" thickBot="1">
      <c r="B12" s="67"/>
      <c r="C12" s="8"/>
      <c r="D12" s="186"/>
      <c r="E12" s="186"/>
      <c r="F12" s="187"/>
    </row>
    <row r="13" spans="2:6" ht="12.75">
      <c r="B13" s="367"/>
      <c r="C13" s="368"/>
      <c r="D13" s="368"/>
      <c r="E13" s="368"/>
      <c r="F13" s="368"/>
    </row>
  </sheetData>
  <sheetProtection password="CC11" sheet="1"/>
  <printOptions/>
  <pageMargins left="0.7874015748031497" right="0.7874015748031497" top="0.7874015748031497" bottom="0.7874015748031497" header="0" footer="0"/>
  <pageSetup fitToHeight="1" fitToWidth="1" horizontalDpi="600" verticalDpi="600" orientation="portrait" paperSize="9" scale="99" r:id="rId2"/>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Federacion Española Deportes de Orientacion</cp:lastModifiedBy>
  <cp:lastPrinted>2014-12-21T00:16:45Z</cp:lastPrinted>
  <dcterms:created xsi:type="dcterms:W3CDTF">2005-12-12T14:52:43Z</dcterms:created>
  <dcterms:modified xsi:type="dcterms:W3CDTF">2015-01-09T17:01:38Z</dcterms:modified>
  <cp:category/>
  <cp:version/>
  <cp:contentType/>
  <cp:contentStatus/>
</cp:coreProperties>
</file>