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Equipos" sheetId="1" r:id="rId1"/>
    <sheet name="Tiempos E-1" sheetId="2" r:id="rId2"/>
    <sheet name="Tiempos E-2" sheetId="3" r:id="rId3"/>
    <sheet name="Tiempos E-3" sheetId="4" r:id="rId4"/>
    <sheet name="Tiempos E-4" sheetId="5" r:id="rId5"/>
    <sheet name="Clasificacion" sheetId="6" r:id="rId6"/>
    <sheet name="Clasificacion ordenada" sheetId="7" r:id="rId7"/>
  </sheets>
  <definedNames/>
  <calcPr fullCalcOnLoad="1"/>
</workbook>
</file>

<file path=xl/sharedStrings.xml><?xml version="1.0" encoding="utf-8"?>
<sst xmlns="http://schemas.openxmlformats.org/spreadsheetml/2006/main" count="287" uniqueCount="133">
  <si>
    <t>Liga Española de Raids de Aventura 2011</t>
  </si>
  <si>
    <t>EQUIPOS INSCRITOS</t>
  </si>
  <si>
    <t>(**Fecha y lugar.)</t>
  </si>
  <si>
    <t>Dorsal</t>
  </si>
  <si>
    <t>Aventura</t>
  </si>
  <si>
    <t>CAT.</t>
  </si>
  <si>
    <t>Bonif</t>
  </si>
  <si>
    <t>Nº Liga</t>
  </si>
  <si>
    <t>Componente 1</t>
  </si>
  <si>
    <t>Componente 2</t>
  </si>
  <si>
    <t>Componente 3</t>
  </si>
  <si>
    <t>Entrenador</t>
  </si>
  <si>
    <t>Delegado</t>
  </si>
  <si>
    <t>FAI CAMIÑO</t>
  </si>
  <si>
    <t>XEGIBA</t>
  </si>
  <si>
    <t>Clube Mill</t>
  </si>
  <si>
    <t>Clube Mbcp</t>
  </si>
  <si>
    <t>ROELO</t>
  </si>
  <si>
    <t>CAOS</t>
  </si>
  <si>
    <t>SEO Atesvi</t>
  </si>
  <si>
    <t>Etapa 1:</t>
  </si>
  <si>
    <t>Tiempos Parciales Etapa - Neutralizaciones - Bonificaciones - Penalizaciones.</t>
  </si>
  <si>
    <t>Baliza</t>
  </si>
  <si>
    <t>21</t>
  </si>
  <si>
    <t>Discip.</t>
  </si>
  <si>
    <t>BTT</t>
  </si>
  <si>
    <t>TREKKING</t>
  </si>
  <si>
    <t>Tramo</t>
  </si>
  <si>
    <t>BON</t>
  </si>
  <si>
    <t>T1</t>
  </si>
  <si>
    <t>Tiempos parciales estimados para el tramo</t>
  </si>
  <si>
    <t>Parcial</t>
  </si>
  <si>
    <t>SALIDA</t>
  </si>
  <si>
    <t>META</t>
  </si>
  <si>
    <t>Neut.</t>
  </si>
  <si>
    <t>TIEMPO</t>
  </si>
  <si>
    <t>¡¡¡ CONSEJO HAZ PRUEBAS ANTES DE LA CARRERA ¡¡¡¡</t>
  </si>
  <si>
    <t>Etapa 2: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</si>
  <si>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</si>
  <si>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</si>
  <si>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</si>
  <si>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</si>
  <si>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</si>
  <si>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</si>
  <si>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</si>
  <si>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</si>
  <si>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</si>
  <si>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</si>
  <si>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</si>
  <si>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</si>
  <si>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</si>
  <si>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19</t>
  </si>
  <si>
    <t>17</t>
  </si>
  <si>
    <t>18</t>
  </si>
  <si>
    <t>T2</t>
  </si>
  <si>
    <t>20</t>
  </si>
  <si>
    <t>22</t>
  </si>
  <si>
    <t>23</t>
  </si>
  <si>
    <t>24</t>
  </si>
  <si>
    <t>25</t>
  </si>
  <si>
    <t>26</t>
  </si>
  <si>
    <t>T3</t>
  </si>
  <si>
    <t>27</t>
  </si>
  <si>
    <t>INI-N</t>
  </si>
  <si>
    <t>FIN-N</t>
  </si>
  <si>
    <t>28</t>
  </si>
  <si>
    <t>T4</t>
  </si>
  <si>
    <t>T5</t>
  </si>
  <si>
    <t>32</t>
  </si>
  <si>
    <t>33</t>
  </si>
  <si>
    <t>34</t>
  </si>
  <si>
    <t>Bon Mix</t>
  </si>
  <si>
    <t>Etapa 3:</t>
  </si>
  <si>
    <t>35</t>
  </si>
  <si>
    <t>36</t>
  </si>
  <si>
    <t>37</t>
  </si>
  <si>
    <t>38</t>
  </si>
  <si>
    <t>39</t>
  </si>
  <si>
    <t>40</t>
  </si>
  <si>
    <t>NEU</t>
  </si>
  <si>
    <t>Etapa 4:</t>
  </si>
  <si>
    <t>1</t>
  </si>
  <si>
    <t>CLASIFICACION PROVISIONAL</t>
  </si>
  <si>
    <t>SECCION 1</t>
  </si>
  <si>
    <t>SECCION 2-6</t>
  </si>
  <si>
    <t>SECCION 7</t>
  </si>
  <si>
    <t>DOMINGO</t>
  </si>
  <si>
    <t>ETAPA 1</t>
  </si>
  <si>
    <t>ETAPA 2</t>
  </si>
  <si>
    <t>ETAPA 3</t>
  </si>
  <si>
    <t>ETAPA 4</t>
  </si>
  <si>
    <t>SANC</t>
  </si>
  <si>
    <t>CLASIF.</t>
  </si>
  <si>
    <t>ASTUR EXTREM- LOS MARTINEZ</t>
  </si>
  <si>
    <t>MATOJOMA RAID</t>
  </si>
  <si>
    <t>PEÑA GUARA AVENTURA</t>
  </si>
  <si>
    <t>KABUTEI</t>
  </si>
  <si>
    <t>GALLAECIA AVENTURA</t>
  </si>
  <si>
    <t>ASTUR EXTREM MXTO</t>
  </si>
  <si>
    <t>GALLAECIA DESVENTURA</t>
  </si>
  <si>
    <t>GALLAECIA BICIOSOS</t>
  </si>
  <si>
    <t>AS CABRAS TIRAN AO MONTE</t>
  </si>
  <si>
    <t>MONTAÑA FERROL CURUXEIRAS</t>
  </si>
  <si>
    <t>GALLAECIA E.D. COTOBADE</t>
  </si>
  <si>
    <t>MONTAÑA FERROL AL COMPASS</t>
  </si>
  <si>
    <t>TURBOCLIMBERS</t>
  </si>
  <si>
    <t>GALLAECIAUSTERIDAD</t>
  </si>
  <si>
    <t>A RUMBO</t>
  </si>
  <si>
    <t>WWW.RAIDCALAMOCHA.COM</t>
  </si>
  <si>
    <t>HASTICAO</t>
  </si>
  <si>
    <t>RATAS DEL DESIERTO</t>
  </si>
  <si>
    <t>Polaris Raid</t>
  </si>
  <si>
    <t>MAGERIT DA +</t>
  </si>
  <si>
    <t>ARNELA AVENTURA</t>
  </si>
  <si>
    <t>Polar Bombeiros Team</t>
  </si>
  <si>
    <t>ASTUR EXTREME AVENTURA</t>
  </si>
  <si>
    <t>MONTAÑA FERROL ZAMPALAMEIRAS</t>
  </si>
  <si>
    <t>SULSLOWLY</t>
  </si>
  <si>
    <t>KASIRAIDERS</t>
  </si>
  <si>
    <t>ARTABROS FORMIGUEIRO</t>
  </si>
  <si>
    <t>GALLAECIA PUFF</t>
  </si>
  <si>
    <t>SEO JOGAFAN</t>
  </si>
  <si>
    <t>SEO CICLOS GOMEZ</t>
  </si>
  <si>
    <t>QUENLLA RAID</t>
  </si>
  <si>
    <t>DESTILARIA</t>
  </si>
  <si>
    <t>LKT RAID</t>
  </si>
  <si>
    <t>PC</t>
  </si>
  <si>
    <t>no sale</t>
  </si>
  <si>
    <t>abandona</t>
  </si>
  <si>
    <t>Somozas Extreme 2011</t>
  </si>
  <si>
    <t>CLASIFICACION DEFINITIVA</t>
  </si>
  <si>
    <t>no descarga</t>
  </si>
  <si>
    <t>BOMBEIROS CORUÑA OS DE SEMPRE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</si>
</sst>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  <numFmt numFmtId="166" formatCode="h:mm:ss;@"/>
    <numFmt numFmtId="167" formatCode="0&quot; p.&quot;"/>
    <numFmt numFmtId="168" formatCode="hh:mm:ss"/>
    <numFmt numFmtId="169" formatCode="[hh]:mm:ss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9"/>
      <color indexed="51"/>
      <name val="Verdana"/>
      <family val="2"/>
    </font>
    <font>
      <sz val="16"/>
      <color indexed="9"/>
      <name val="Arial Black"/>
      <family val="2"/>
    </font>
    <font>
      <b/>
      <sz val="14"/>
      <color indexed="9"/>
      <name val="Arial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name val="Arial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4"/>
      <color indexed="9"/>
      <name val="Arial Black"/>
      <family val="2"/>
    </font>
    <font>
      <b/>
      <sz val="14"/>
      <color indexed="10"/>
      <name val="Verdana"/>
      <family val="2"/>
    </font>
    <font>
      <sz val="16"/>
      <color indexed="10"/>
      <name val="Verdana"/>
      <family val="2"/>
    </font>
    <font>
      <b/>
      <sz val="8"/>
      <color indexed="9"/>
      <name val="Arial"/>
      <family val="2"/>
    </font>
    <font>
      <sz val="8"/>
      <color indexed="9"/>
      <name val="Verdana"/>
      <family val="2"/>
    </font>
    <font>
      <sz val="8"/>
      <name val="Arial Narrow"/>
      <family val="2"/>
    </font>
    <font>
      <sz val="9"/>
      <color indexed="10"/>
      <name val="Verdana"/>
      <family val="2"/>
    </font>
    <font>
      <b/>
      <sz val="8"/>
      <color indexed="9"/>
      <name val="Courier New"/>
      <family val="3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b/>
      <sz val="9"/>
      <name val="Arial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10"/>
      <name val="Verdana"/>
      <family val="2"/>
    </font>
    <font>
      <u val="single"/>
      <sz val="9"/>
      <name val="Verdana"/>
      <family val="2"/>
    </font>
    <font>
      <u val="single"/>
      <sz val="9"/>
      <color indexed="51"/>
      <name val="Verdana"/>
      <family val="2"/>
    </font>
    <font>
      <sz val="12"/>
      <color indexed="51"/>
      <name val="Verdana"/>
      <family val="2"/>
    </font>
    <font>
      <b/>
      <sz val="16"/>
      <color indexed="10"/>
      <name val="Verdana"/>
      <family val="2"/>
    </font>
    <font>
      <u val="single"/>
      <sz val="9"/>
      <color indexed="9"/>
      <name val="Verdana"/>
      <family val="2"/>
    </font>
    <font>
      <sz val="12"/>
      <color indexed="9"/>
      <name val="Arial Black"/>
      <family val="2"/>
    </font>
    <font>
      <sz val="8"/>
      <color indexed="59"/>
      <name val="Verdana"/>
      <family val="2"/>
    </font>
    <font>
      <b/>
      <sz val="8"/>
      <name val="Verdana"/>
      <family val="2"/>
    </font>
    <font>
      <u val="single"/>
      <sz val="9.2"/>
      <color indexed="12"/>
      <name val="Arial"/>
      <family val="2"/>
    </font>
    <font>
      <u val="single"/>
      <sz val="9.2"/>
      <color theme="10"/>
      <name val="Arial"/>
      <family val="2"/>
    </font>
    <font>
      <sz val="8"/>
      <color rgb="FFFF000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9" fillId="24" borderId="10" xfId="0" applyFont="1" applyFill="1" applyBorder="1" applyAlignment="1" applyProtection="1">
      <alignment horizontal="center"/>
      <protection/>
    </xf>
    <xf numFmtId="0" fontId="20" fillId="24" borderId="1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/>
      <protection/>
    </xf>
    <xf numFmtId="0" fontId="23" fillId="25" borderId="0" xfId="0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5" fillId="25" borderId="0" xfId="0" applyFont="1" applyFill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/>
      <protection/>
    </xf>
    <xf numFmtId="164" fontId="24" fillId="0" borderId="0" xfId="0" applyNumberFormat="1" applyFont="1" applyAlignment="1" applyProtection="1">
      <alignment horizontal="center"/>
      <protection/>
    </xf>
    <xf numFmtId="45" fontId="24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8" fillId="24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15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horizontal="center" vertical="center"/>
    </xf>
    <xf numFmtId="9" fontId="24" fillId="7" borderId="11" xfId="53" applyFont="1" applyFill="1" applyBorder="1" applyAlignment="1" applyProtection="1">
      <alignment horizontal="center" vertical="center"/>
      <protection/>
    </xf>
    <xf numFmtId="9" fontId="24" fillId="0" borderId="0" xfId="53" applyFont="1" applyFill="1" applyBorder="1" applyAlignment="1" applyProtection="1">
      <alignment/>
      <protection/>
    </xf>
    <xf numFmtId="0" fontId="24" fillId="5" borderId="14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0" fontId="24" fillId="5" borderId="12" xfId="0" applyFont="1" applyFill="1" applyBorder="1" applyAlignment="1">
      <alignment/>
    </xf>
    <xf numFmtId="0" fontId="24" fillId="16" borderId="13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 horizontal="center"/>
      <protection/>
    </xf>
    <xf numFmtId="45" fontId="22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0" fontId="20" fillId="24" borderId="10" xfId="0" applyFont="1" applyFill="1" applyBorder="1" applyAlignment="1" applyProtection="1">
      <alignment/>
      <protection/>
    </xf>
    <xf numFmtId="0" fontId="30" fillId="24" borderId="10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45" fontId="22" fillId="0" borderId="0" xfId="0" applyNumberFormat="1" applyFont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right"/>
      <protection/>
    </xf>
    <xf numFmtId="0" fontId="33" fillId="24" borderId="10" xfId="0" applyFont="1" applyFill="1" applyBorder="1" applyAlignment="1" applyProtection="1">
      <alignment horizontal="center"/>
      <protection/>
    </xf>
    <xf numFmtId="0" fontId="28" fillId="24" borderId="10" xfId="0" applyNumberFormat="1" applyFont="1" applyFill="1" applyBorder="1" applyAlignment="1" applyProtection="1">
      <alignment horizontal="center"/>
      <protection/>
    </xf>
    <xf numFmtId="49" fontId="28" fillId="24" borderId="10" xfId="0" applyNumberFormat="1" applyFont="1" applyFill="1" applyBorder="1" applyAlignment="1" applyProtection="1">
      <alignment horizontal="center"/>
      <protection/>
    </xf>
    <xf numFmtId="0" fontId="34" fillId="24" borderId="10" xfId="0" applyFont="1" applyFill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25" borderId="1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8" fillId="24" borderId="15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right"/>
      <protection/>
    </xf>
    <xf numFmtId="1" fontId="35" fillId="25" borderId="10" xfId="0" applyNumberFormat="1" applyFont="1" applyFill="1" applyBorder="1" applyAlignment="1" applyProtection="1">
      <alignment horizontal="center"/>
      <protection/>
    </xf>
    <xf numFmtId="0" fontId="28" fillId="24" borderId="13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24" borderId="13" xfId="0" applyFont="1" applyFill="1" applyBorder="1" applyAlignment="1" applyProtection="1">
      <alignment horizontal="center"/>
      <protection/>
    </xf>
    <xf numFmtId="0" fontId="28" fillId="24" borderId="11" xfId="0" applyFont="1" applyFill="1" applyBorder="1" applyAlignment="1" applyProtection="1">
      <alignment horizontal="center"/>
      <protection/>
    </xf>
    <xf numFmtId="0" fontId="37" fillId="24" borderId="13" xfId="0" applyFont="1" applyFill="1" applyBorder="1" applyAlignment="1" applyProtection="1">
      <alignment horizontal="center"/>
      <protection/>
    </xf>
    <xf numFmtId="45" fontId="28" fillId="24" borderId="11" xfId="0" applyNumberFormat="1" applyFont="1" applyFill="1" applyBorder="1" applyAlignment="1" applyProtection="1">
      <alignment horizontal="center"/>
      <protection/>
    </xf>
    <xf numFmtId="0" fontId="24" fillId="7" borderId="11" xfId="0" applyNumberFormat="1" applyFont="1" applyFill="1" applyBorder="1" applyAlignment="1">
      <alignment horizontal="center"/>
    </xf>
    <xf numFmtId="0" fontId="24" fillId="7" borderId="11" xfId="0" applyNumberFormat="1" applyFont="1" applyFill="1" applyBorder="1" applyAlignment="1">
      <alignment horizontal="left"/>
    </xf>
    <xf numFmtId="166" fontId="35" fillId="11" borderId="10" xfId="0" applyNumberFormat="1" applyFont="1" applyFill="1" applyBorder="1" applyAlignment="1" applyProtection="1">
      <alignment horizontal="center"/>
      <protection/>
    </xf>
    <xf numFmtId="167" fontId="35" fillId="8" borderId="11" xfId="0" applyNumberFormat="1" applyFont="1" applyFill="1" applyBorder="1" applyAlignment="1" applyProtection="1">
      <alignment horizontal="right"/>
      <protection/>
    </xf>
    <xf numFmtId="168" fontId="35" fillId="26" borderId="11" xfId="0" applyNumberFormat="1" applyFont="1" applyFill="1" applyBorder="1" applyAlignment="1" applyProtection="1">
      <alignment horizontal="right"/>
      <protection/>
    </xf>
    <xf numFmtId="0" fontId="38" fillId="24" borderId="13" xfId="0" applyFont="1" applyFill="1" applyBorder="1" applyAlignment="1" applyProtection="1">
      <alignment horizontal="right"/>
      <protection/>
    </xf>
    <xf numFmtId="46" fontId="39" fillId="11" borderId="14" xfId="0" applyNumberFormat="1" applyFont="1" applyFill="1" applyBorder="1" applyAlignment="1" applyProtection="1">
      <alignment horizontal="right"/>
      <protection/>
    </xf>
    <xf numFmtId="165" fontId="40" fillId="0" borderId="10" xfId="0" applyNumberFormat="1" applyFont="1" applyBorder="1" applyAlignment="1" applyProtection="1">
      <alignment horizontal="right"/>
      <protection/>
    </xf>
    <xf numFmtId="165" fontId="24" fillId="11" borderId="16" xfId="0" applyNumberFormat="1" applyFont="1" applyFill="1" applyBorder="1" applyAlignment="1" applyProtection="1">
      <alignment horizontal="right"/>
      <protection/>
    </xf>
    <xf numFmtId="167" fontId="26" fillId="0" borderId="10" xfId="0" applyNumberFormat="1" applyFont="1" applyBorder="1" applyAlignment="1" applyProtection="1">
      <alignment horizontal="right"/>
      <protection/>
    </xf>
    <xf numFmtId="168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44" fillId="25" borderId="0" xfId="0" applyFont="1" applyFill="1" applyAlignment="1" applyProtection="1">
      <alignment horizontal="left"/>
      <protection/>
    </xf>
    <xf numFmtId="169" fontId="22" fillId="0" borderId="0" xfId="0" applyNumberFormat="1" applyFont="1" applyAlignment="1" applyProtection="1">
      <alignment horizontal="center"/>
      <protection/>
    </xf>
    <xf numFmtId="169" fontId="19" fillId="24" borderId="10" xfId="0" applyNumberFormat="1" applyFont="1" applyFill="1" applyBorder="1" applyAlignment="1" applyProtection="1">
      <alignment horizontal="center"/>
      <protection/>
    </xf>
    <xf numFmtId="169" fontId="22" fillId="0" borderId="0" xfId="0" applyNumberFormat="1" applyFont="1" applyFill="1" applyAlignment="1" applyProtection="1">
      <alignment horizontal="center"/>
      <protection/>
    </xf>
    <xf numFmtId="169" fontId="33" fillId="24" borderId="10" xfId="0" applyNumberFormat="1" applyFont="1" applyFill="1" applyBorder="1" applyAlignment="1" applyProtection="1">
      <alignment horizontal="center"/>
      <protection/>
    </xf>
    <xf numFmtId="169" fontId="28" fillId="24" borderId="15" xfId="0" applyNumberFormat="1" applyFont="1" applyFill="1" applyBorder="1" applyAlignment="1" applyProtection="1">
      <alignment horizontal="center"/>
      <protection/>
    </xf>
    <xf numFmtId="169" fontId="28" fillId="24" borderId="13" xfId="0" applyNumberFormat="1" applyFont="1" applyFill="1" applyBorder="1" applyAlignment="1" applyProtection="1">
      <alignment horizontal="center"/>
      <protection/>
    </xf>
    <xf numFmtId="169" fontId="35" fillId="11" borderId="10" xfId="0" applyNumberFormat="1" applyFont="1" applyFill="1" applyBorder="1" applyAlignment="1" applyProtection="1">
      <alignment horizontal="center"/>
      <protection/>
    </xf>
    <xf numFmtId="46" fontId="35" fillId="8" borderId="11" xfId="0" applyNumberFormat="1" applyFont="1" applyFill="1" applyBorder="1" applyAlignment="1" applyProtection="1">
      <alignment horizontal="right"/>
      <protection/>
    </xf>
    <xf numFmtId="168" fontId="40" fillId="0" borderId="10" xfId="0" applyNumberFormat="1" applyFont="1" applyBorder="1" applyAlignment="1" applyProtection="1">
      <alignment horizontal="right"/>
      <protection/>
    </xf>
    <xf numFmtId="165" fontId="35" fillId="8" borderId="11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0" fontId="45" fillId="0" borderId="0" xfId="0" applyFont="1" applyFill="1" applyBorder="1" applyAlignment="1" applyProtection="1">
      <alignment horizontal="right"/>
      <protection/>
    </xf>
    <xf numFmtId="165" fontId="22" fillId="0" borderId="0" xfId="0" applyNumberFormat="1" applyFont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right"/>
      <protection/>
    </xf>
    <xf numFmtId="0" fontId="19" fillId="24" borderId="0" xfId="0" applyFont="1" applyFill="1" applyAlignment="1" applyProtection="1">
      <alignment horizontal="center"/>
      <protection/>
    </xf>
    <xf numFmtId="0" fontId="46" fillId="24" borderId="0" xfId="0" applyFont="1" applyFill="1" applyBorder="1" applyAlignment="1" applyProtection="1">
      <alignment horizontal="right"/>
      <protection/>
    </xf>
    <xf numFmtId="165" fontId="19" fillId="24" borderId="0" xfId="0" applyNumberFormat="1" applyFont="1" applyFill="1" applyAlignment="1" applyProtection="1">
      <alignment horizontal="right"/>
      <protection/>
    </xf>
    <xf numFmtId="0" fontId="19" fillId="24" borderId="0" xfId="0" applyFont="1" applyFill="1" applyAlignment="1" applyProtection="1">
      <alignment horizontal="right"/>
      <protection/>
    </xf>
    <xf numFmtId="0" fontId="47" fillId="24" borderId="0" xfId="0" applyFont="1" applyFill="1" applyAlignment="1" applyProtection="1">
      <alignment horizontal="right"/>
      <protection/>
    </xf>
    <xf numFmtId="0" fontId="21" fillId="24" borderId="0" xfId="0" applyFont="1" applyFill="1" applyAlignment="1" applyProtection="1">
      <alignment horizontal="right"/>
      <protection/>
    </xf>
    <xf numFmtId="165" fontId="22" fillId="0" borderId="0" xfId="0" applyNumberFormat="1" applyFont="1" applyAlignment="1" applyProtection="1">
      <alignment horizontal="left"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1" fontId="51" fillId="24" borderId="11" xfId="0" applyNumberFormat="1" applyFont="1" applyFill="1" applyBorder="1" applyAlignment="1" applyProtection="1">
      <alignment horizontal="center"/>
      <protection/>
    </xf>
    <xf numFmtId="0" fontId="28" fillId="24" borderId="11" xfId="0" applyFont="1" applyFill="1" applyBorder="1" applyAlignment="1">
      <alignment/>
    </xf>
    <xf numFmtId="0" fontId="28" fillId="19" borderId="11" xfId="0" applyFont="1" applyFill="1" applyBorder="1" applyAlignment="1" applyProtection="1">
      <alignment/>
      <protection/>
    </xf>
    <xf numFmtId="0" fontId="28" fillId="19" borderId="11" xfId="0" applyFont="1" applyFill="1" applyBorder="1" applyAlignment="1" applyProtection="1">
      <alignment horizontal="right"/>
      <protection/>
    </xf>
    <xf numFmtId="1" fontId="34" fillId="24" borderId="11" xfId="0" applyNumberFormat="1" applyFont="1" applyFill="1" applyBorder="1" applyAlignment="1" applyProtection="1">
      <alignment horizontal="center"/>
      <protection/>
    </xf>
    <xf numFmtId="0" fontId="24" fillId="7" borderId="11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left"/>
    </xf>
    <xf numFmtId="165" fontId="24" fillId="8" borderId="11" xfId="0" applyNumberFormat="1" applyFont="1" applyFill="1" applyBorder="1" applyAlignment="1" applyProtection="1">
      <alignment horizontal="right"/>
      <protection/>
    </xf>
    <xf numFmtId="167" fontId="26" fillId="8" borderId="11" xfId="0" applyNumberFormat="1" applyFont="1" applyFill="1" applyBorder="1" applyAlignment="1" applyProtection="1">
      <alignment horizontal="right"/>
      <protection/>
    </xf>
    <xf numFmtId="167" fontId="26" fillId="11" borderId="11" xfId="0" applyNumberFormat="1" applyFont="1" applyFill="1" applyBorder="1" applyAlignment="1" applyProtection="1">
      <alignment horizontal="right"/>
      <protection/>
    </xf>
    <xf numFmtId="165" fontId="52" fillId="11" borderId="11" xfId="0" applyNumberFormat="1" applyFont="1" applyFill="1" applyBorder="1" applyAlignment="1" applyProtection="1">
      <alignment/>
      <protection/>
    </xf>
    <xf numFmtId="0" fontId="54" fillId="7" borderId="11" xfId="45" applyFill="1" applyBorder="1" applyAlignment="1" applyProtection="1">
      <alignment vertical="center"/>
      <protection/>
    </xf>
    <xf numFmtId="164" fontId="28" fillId="24" borderId="11" xfId="0" applyNumberFormat="1" applyFont="1" applyFill="1" applyBorder="1" applyAlignment="1" applyProtection="1">
      <alignment horizontal="center"/>
      <protection/>
    </xf>
    <xf numFmtId="164" fontId="30" fillId="24" borderId="10" xfId="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Alignment="1" applyProtection="1">
      <alignment/>
      <protection/>
    </xf>
    <xf numFmtId="164" fontId="24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55" fillId="27" borderId="10" xfId="0" applyNumberFormat="1" applyFont="1" applyFill="1" applyBorder="1" applyAlignment="1" applyProtection="1">
      <alignment horizontal="right"/>
      <protection/>
    </xf>
    <xf numFmtId="165" fontId="24" fillId="11" borderId="16" xfId="0" applyNumberFormat="1" applyFont="1" applyFill="1" applyBorder="1" applyAlignment="1" applyProtection="1">
      <alignment horizontal="right"/>
      <protection locked="0"/>
    </xf>
    <xf numFmtId="167" fontId="35" fillId="28" borderId="11" xfId="0" applyNumberFormat="1" applyFont="1" applyFill="1" applyBorder="1" applyAlignment="1" applyProtection="1">
      <alignment horizontal="right"/>
      <protection/>
    </xf>
    <xf numFmtId="165" fontId="48" fillId="0" borderId="0" xfId="0" applyNumberFormat="1" applyFont="1" applyAlignment="1" applyProtection="1">
      <alignment horizontal="left"/>
      <protection/>
    </xf>
    <xf numFmtId="165" fontId="28" fillId="24" borderId="11" xfId="0" applyNumberFormat="1" applyFont="1" applyFill="1" applyBorder="1" applyAlignment="1" applyProtection="1">
      <alignment horizontal="center"/>
      <protection/>
    </xf>
    <xf numFmtId="165" fontId="19" fillId="24" borderId="10" xfId="0" applyNumberFormat="1" applyFont="1" applyFill="1" applyBorder="1" applyAlignment="1" applyProtection="1">
      <alignment horizontal="center"/>
      <protection/>
    </xf>
    <xf numFmtId="165" fontId="22" fillId="0" borderId="0" xfId="0" applyNumberFormat="1" applyFont="1" applyFill="1" applyAlignment="1" applyProtection="1">
      <alignment horizontal="center"/>
      <protection/>
    </xf>
    <xf numFmtId="165" fontId="33" fillId="24" borderId="10" xfId="0" applyNumberFormat="1" applyFont="1" applyFill="1" applyBorder="1" applyAlignment="1" applyProtection="1">
      <alignment horizontal="center"/>
      <protection/>
    </xf>
    <xf numFmtId="165" fontId="28" fillId="24" borderId="15" xfId="0" applyNumberFormat="1" applyFont="1" applyFill="1" applyBorder="1" applyAlignment="1" applyProtection="1">
      <alignment horizontal="center"/>
      <protection/>
    </xf>
    <xf numFmtId="165" fontId="28" fillId="24" borderId="13" xfId="0" applyNumberFormat="1" applyFont="1" applyFill="1" applyBorder="1" applyAlignment="1" applyProtection="1">
      <alignment horizontal="center"/>
      <protection/>
    </xf>
    <xf numFmtId="165" fontId="35" fillId="11" borderId="1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165" fontId="18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165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165" fontId="4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169" fontId="22" fillId="0" borderId="0" xfId="0" applyNumberFormat="1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>
      <alignment/>
    </xf>
    <xf numFmtId="45" fontId="22" fillId="0" borderId="0" xfId="0" applyNumberFormat="1" applyFont="1" applyFill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25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wrapText="1"/>
      <protection/>
    </xf>
    <xf numFmtId="0" fontId="50" fillId="24" borderId="17" xfId="0" applyFont="1" applyFill="1" applyBorder="1" applyAlignment="1" applyProtection="1">
      <alignment horizontal="center"/>
      <protection/>
    </xf>
    <xf numFmtId="165" fontId="22" fillId="0" borderId="17" xfId="0" applyNumberFormat="1" applyFont="1" applyBorder="1" applyAlignment="1" applyProtection="1">
      <alignment horizontal="center"/>
      <protection/>
    </xf>
    <xf numFmtId="0" fontId="42" fillId="24" borderId="1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4"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0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52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idcalamocha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zoomScale="92" zoomScaleNormal="92" zoomScalePageLayoutView="0" workbookViewId="0" topLeftCell="A1">
      <selection activeCell="B41" sqref="B41"/>
    </sheetView>
  </sheetViews>
  <sheetFormatPr defaultColWidth="11.421875" defaultRowHeight="12.75"/>
  <cols>
    <col min="1" max="1" width="8.140625" style="1" customWidth="1"/>
    <col min="2" max="2" width="39.00390625" style="1" customWidth="1"/>
    <col min="3" max="3" width="6.421875" style="2" customWidth="1"/>
    <col min="4" max="4" width="6.00390625" style="1" customWidth="1"/>
    <col min="5" max="5" width="3.140625" style="3" customWidth="1"/>
    <col min="6" max="6" width="7.7109375" style="1" customWidth="1"/>
    <col min="7" max="7" width="36.8515625" style="1" customWidth="1"/>
    <col min="8" max="8" width="31.421875" style="1" customWidth="1"/>
    <col min="9" max="9" width="30.00390625" style="1" customWidth="1"/>
    <col min="10" max="12" width="21.00390625" style="1" customWidth="1"/>
    <col min="13" max="16384" width="11.421875" style="1" customWidth="1"/>
  </cols>
  <sheetData>
    <row r="1" spans="1:12" s="7" customFormat="1" ht="27.75" customHeight="1">
      <c r="A1" s="4"/>
      <c r="B1" s="5" t="s">
        <v>129</v>
      </c>
      <c r="C1" s="4"/>
      <c r="D1" s="4"/>
      <c r="E1" s="4"/>
      <c r="F1" s="4"/>
      <c r="G1" s="4"/>
      <c r="H1" s="4"/>
      <c r="I1" s="4"/>
      <c r="J1" s="4"/>
      <c r="K1" s="6" t="s">
        <v>0</v>
      </c>
      <c r="L1" s="4"/>
    </row>
    <row r="2" spans="1:14" s="10" customFormat="1" ht="42" customHeight="1">
      <c r="A2" s="8"/>
      <c r="B2" s="9" t="s">
        <v>1</v>
      </c>
      <c r="C2" s="8"/>
      <c r="E2" s="8"/>
      <c r="F2" s="8"/>
      <c r="G2" s="8"/>
      <c r="H2" s="8"/>
      <c r="J2" s="8"/>
      <c r="K2" s="11" t="s">
        <v>2</v>
      </c>
      <c r="L2" s="8"/>
      <c r="M2" s="8"/>
      <c r="N2" s="8"/>
    </row>
    <row r="3" spans="1:29" s="13" customFormat="1" ht="10.5" hidden="1">
      <c r="A3" s="12"/>
      <c r="C3" s="12"/>
      <c r="D3" s="14"/>
      <c r="E3" s="12"/>
      <c r="F3" s="12"/>
      <c r="G3" s="12"/>
      <c r="H3" s="12"/>
      <c r="I3" s="15"/>
      <c r="J3" s="12"/>
      <c r="K3" s="12"/>
      <c r="L3" s="12"/>
      <c r="M3" s="12"/>
      <c r="N3" s="12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  <c r="AC3" s="17"/>
    </row>
    <row r="4" spans="1:29" s="13" customFormat="1" ht="10.5" hidden="1">
      <c r="A4" s="12"/>
      <c r="C4" s="12"/>
      <c r="D4" s="14"/>
      <c r="E4" s="12"/>
      <c r="F4" s="12"/>
      <c r="G4" s="12"/>
      <c r="H4" s="12"/>
      <c r="I4" s="15"/>
      <c r="J4" s="12"/>
      <c r="K4" s="12"/>
      <c r="L4" s="12"/>
      <c r="M4" s="12"/>
      <c r="N4" s="12"/>
      <c r="O4" s="14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6"/>
      <c r="AC4" s="17"/>
    </row>
    <row r="5" spans="1:29" s="13" customFormat="1" ht="10.5" hidden="1">
      <c r="A5" s="12"/>
      <c r="C5" s="12"/>
      <c r="D5" s="14"/>
      <c r="E5" s="12"/>
      <c r="F5" s="12"/>
      <c r="G5" s="12"/>
      <c r="H5" s="12"/>
      <c r="I5" s="15"/>
      <c r="J5" s="12"/>
      <c r="K5" s="12"/>
      <c r="L5" s="12"/>
      <c r="M5" s="12"/>
      <c r="N5" s="12"/>
      <c r="O5" s="1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6"/>
      <c r="AC5" s="17"/>
    </row>
    <row r="6" spans="2:7" s="18" customFormat="1" ht="11.25" hidden="1">
      <c r="B6" s="19"/>
      <c r="C6" s="20"/>
      <c r="E6" s="21"/>
      <c r="G6" s="19"/>
    </row>
    <row r="7" spans="3:5" s="18" customFormat="1" ht="10.5" hidden="1">
      <c r="C7" s="20"/>
      <c r="E7" s="21"/>
    </row>
    <row r="8" spans="3:5" s="18" customFormat="1" ht="10.5" hidden="1">
      <c r="C8" s="20"/>
      <c r="E8" s="21"/>
    </row>
    <row r="9" spans="3:5" s="18" customFormat="1" ht="10.5" hidden="1">
      <c r="C9" s="20"/>
      <c r="E9" s="21"/>
    </row>
    <row r="10" spans="1:12" s="26" customFormat="1" ht="12.75">
      <c r="A10" s="22" t="s">
        <v>3</v>
      </c>
      <c r="B10" s="22" t="s">
        <v>4</v>
      </c>
      <c r="C10" s="22" t="s">
        <v>5</v>
      </c>
      <c r="D10" s="22" t="s">
        <v>6</v>
      </c>
      <c r="E10" s="23"/>
      <c r="F10" s="24" t="s">
        <v>7</v>
      </c>
      <c r="G10" s="25" t="s">
        <v>8</v>
      </c>
      <c r="H10" s="25" t="s">
        <v>9</v>
      </c>
      <c r="I10" s="25" t="s">
        <v>10</v>
      </c>
      <c r="J10" s="1"/>
      <c r="K10" s="25" t="s">
        <v>11</v>
      </c>
      <c r="L10" s="25" t="s">
        <v>12</v>
      </c>
    </row>
    <row r="11" spans="1:12" s="26" customFormat="1" ht="12.75">
      <c r="A11" s="27">
        <v>31</v>
      </c>
      <c r="B11" s="28" t="s">
        <v>93</v>
      </c>
      <c r="C11" s="29" t="s">
        <v>4</v>
      </c>
      <c r="D11" s="30">
        <v>0</v>
      </c>
      <c r="E11" s="31"/>
      <c r="F11" s="32"/>
      <c r="G11" s="33"/>
      <c r="H11" s="33"/>
      <c r="I11" s="33"/>
      <c r="J11" s="1"/>
      <c r="K11" s="33"/>
      <c r="L11" s="33"/>
    </row>
    <row r="12" spans="1:12" s="26" customFormat="1" ht="12.75">
      <c r="A12" s="27">
        <v>32</v>
      </c>
      <c r="B12" s="28" t="s">
        <v>13</v>
      </c>
      <c r="C12" s="29" t="s">
        <v>4</v>
      </c>
      <c r="D12" s="30">
        <v>0</v>
      </c>
      <c r="E12" s="31"/>
      <c r="F12" s="32"/>
      <c r="G12" s="33"/>
      <c r="H12" s="33"/>
      <c r="I12" s="33"/>
      <c r="J12" s="1"/>
      <c r="K12" s="33"/>
      <c r="L12" s="33"/>
    </row>
    <row r="13" spans="1:12" s="26" customFormat="1" ht="12.75">
      <c r="A13" s="27">
        <v>33</v>
      </c>
      <c r="B13" s="28" t="s">
        <v>94</v>
      </c>
      <c r="C13" s="29" t="s">
        <v>4</v>
      </c>
      <c r="D13" s="30">
        <v>0</v>
      </c>
      <c r="E13" s="31"/>
      <c r="F13" s="32"/>
      <c r="G13" s="33"/>
      <c r="H13" s="33"/>
      <c r="I13" s="33"/>
      <c r="J13" s="1"/>
      <c r="K13" s="33"/>
      <c r="L13" s="33"/>
    </row>
    <row r="14" spans="1:12" s="26" customFormat="1" ht="12.75">
      <c r="A14" s="27">
        <v>34</v>
      </c>
      <c r="B14" s="28" t="s">
        <v>95</v>
      </c>
      <c r="C14" s="29" t="s">
        <v>4</v>
      </c>
      <c r="D14" s="30">
        <v>0</v>
      </c>
      <c r="E14" s="31"/>
      <c r="F14" s="32"/>
      <c r="G14" s="33"/>
      <c r="H14" s="33"/>
      <c r="I14" s="33"/>
      <c r="J14" s="1"/>
      <c r="K14" s="33"/>
      <c r="L14" s="33"/>
    </row>
    <row r="15" spans="1:12" s="26" customFormat="1" ht="12.75">
      <c r="A15" s="27">
        <v>35</v>
      </c>
      <c r="B15" s="28" t="s">
        <v>96</v>
      </c>
      <c r="C15" s="29" t="s">
        <v>4</v>
      </c>
      <c r="D15" s="30">
        <v>0</v>
      </c>
      <c r="E15" s="31"/>
      <c r="F15" s="32"/>
      <c r="G15" s="33"/>
      <c r="H15" s="33"/>
      <c r="I15" s="33"/>
      <c r="J15" s="1"/>
      <c r="K15" s="33"/>
      <c r="L15" s="33"/>
    </row>
    <row r="16" spans="1:12" s="26" customFormat="1" ht="12.75">
      <c r="A16" s="27">
        <v>36</v>
      </c>
      <c r="B16" s="28" t="s">
        <v>98</v>
      </c>
      <c r="C16" s="29" t="s">
        <v>4</v>
      </c>
      <c r="D16" s="30">
        <v>0</v>
      </c>
      <c r="E16" s="31"/>
      <c r="F16" s="32"/>
      <c r="G16" s="33"/>
      <c r="H16" s="33"/>
      <c r="I16" s="33"/>
      <c r="J16" s="1"/>
      <c r="K16" s="33"/>
      <c r="L16" s="33"/>
    </row>
    <row r="17" spans="1:12" s="26" customFormat="1" ht="12.75">
      <c r="A17" s="27">
        <v>37</v>
      </c>
      <c r="B17" s="28" t="s">
        <v>97</v>
      </c>
      <c r="C17" s="29" t="s">
        <v>4</v>
      </c>
      <c r="D17" s="30">
        <v>0</v>
      </c>
      <c r="E17" s="31"/>
      <c r="F17" s="32"/>
      <c r="G17" s="33"/>
      <c r="H17" s="33"/>
      <c r="I17" s="33"/>
      <c r="J17" s="1"/>
      <c r="K17" s="33"/>
      <c r="L17" s="33"/>
    </row>
    <row r="18" spans="1:12" s="26" customFormat="1" ht="12.75">
      <c r="A18" s="27">
        <v>38</v>
      </c>
      <c r="B18" s="28" t="s">
        <v>99</v>
      </c>
      <c r="C18" s="29" t="s">
        <v>4</v>
      </c>
      <c r="D18" s="30">
        <v>0</v>
      </c>
      <c r="E18" s="31"/>
      <c r="F18" s="32"/>
      <c r="G18" s="33"/>
      <c r="H18" s="33"/>
      <c r="I18" s="33"/>
      <c r="J18" s="1"/>
      <c r="K18" s="33"/>
      <c r="L18" s="33"/>
    </row>
    <row r="19" spans="1:12" s="26" customFormat="1" ht="12.75">
      <c r="A19" s="27">
        <v>39</v>
      </c>
      <c r="B19" s="28" t="s">
        <v>100</v>
      </c>
      <c r="C19" s="29" t="s">
        <v>4</v>
      </c>
      <c r="D19" s="30">
        <v>0</v>
      </c>
      <c r="E19" s="31"/>
      <c r="F19" s="32"/>
      <c r="G19" s="33"/>
      <c r="H19" s="33"/>
      <c r="I19" s="33"/>
      <c r="J19" s="1"/>
      <c r="K19" s="33"/>
      <c r="L19" s="33"/>
    </row>
    <row r="20" spans="1:12" s="26" customFormat="1" ht="12.75">
      <c r="A20" s="27">
        <v>40</v>
      </c>
      <c r="B20" s="28" t="s">
        <v>101</v>
      </c>
      <c r="C20" s="29" t="s">
        <v>4</v>
      </c>
      <c r="D20" s="30">
        <v>0</v>
      </c>
      <c r="E20" s="31"/>
      <c r="F20" s="32"/>
      <c r="G20" s="33"/>
      <c r="H20" s="33"/>
      <c r="I20" s="33"/>
      <c r="J20" s="1"/>
      <c r="K20" s="33"/>
      <c r="L20" s="33"/>
    </row>
    <row r="21" spans="1:12" s="26" customFormat="1" ht="12.75">
      <c r="A21" s="27">
        <v>41</v>
      </c>
      <c r="B21" s="28" t="s">
        <v>102</v>
      </c>
      <c r="C21" s="29" t="s">
        <v>4</v>
      </c>
      <c r="D21" s="30">
        <v>0</v>
      </c>
      <c r="E21" s="31"/>
      <c r="F21" s="32"/>
      <c r="G21" s="33"/>
      <c r="H21" s="33"/>
      <c r="I21" s="33"/>
      <c r="J21" s="1"/>
      <c r="K21" s="33"/>
      <c r="L21" s="33"/>
    </row>
    <row r="22" spans="1:12" s="26" customFormat="1" ht="12.75">
      <c r="A22" s="27">
        <v>42</v>
      </c>
      <c r="B22" s="28" t="s">
        <v>103</v>
      </c>
      <c r="C22" s="29" t="s">
        <v>4</v>
      </c>
      <c r="D22" s="30">
        <v>0</v>
      </c>
      <c r="E22" s="31"/>
      <c r="F22" s="32"/>
      <c r="G22" s="33"/>
      <c r="H22" s="33"/>
      <c r="I22" s="33"/>
      <c r="J22" s="1"/>
      <c r="K22" s="33"/>
      <c r="L22" s="33"/>
    </row>
    <row r="23" spans="1:12" s="26" customFormat="1" ht="12.75">
      <c r="A23" s="27">
        <v>43</v>
      </c>
      <c r="B23" s="28" t="s">
        <v>104</v>
      </c>
      <c r="C23" s="29" t="s">
        <v>4</v>
      </c>
      <c r="D23" s="30">
        <v>0</v>
      </c>
      <c r="E23" s="31"/>
      <c r="F23" s="32"/>
      <c r="G23" s="33"/>
      <c r="H23" s="33"/>
      <c r="I23" s="33"/>
      <c r="J23" s="1"/>
      <c r="K23" s="33"/>
      <c r="L23" s="33"/>
    </row>
    <row r="24" spans="1:12" s="26" customFormat="1" ht="12.75">
      <c r="A24" s="27">
        <v>44</v>
      </c>
      <c r="B24" s="28" t="s">
        <v>105</v>
      </c>
      <c r="C24" s="29" t="s">
        <v>4</v>
      </c>
      <c r="D24" s="30">
        <v>0</v>
      </c>
      <c r="E24" s="31"/>
      <c r="F24" s="32"/>
      <c r="G24" s="33"/>
      <c r="H24" s="33"/>
      <c r="I24" s="33"/>
      <c r="J24" s="1"/>
      <c r="K24" s="33"/>
      <c r="L24" s="33"/>
    </row>
    <row r="25" spans="1:12" s="26" customFormat="1" ht="12.75">
      <c r="A25" s="27">
        <v>45</v>
      </c>
      <c r="B25" s="28" t="s">
        <v>106</v>
      </c>
      <c r="C25" s="29" t="s">
        <v>4</v>
      </c>
      <c r="D25" s="30">
        <v>0</v>
      </c>
      <c r="E25" s="31"/>
      <c r="F25" s="32"/>
      <c r="G25" s="33"/>
      <c r="H25" s="33"/>
      <c r="I25" s="33"/>
      <c r="J25" s="1"/>
      <c r="K25" s="33"/>
      <c r="L25" s="33"/>
    </row>
    <row r="26" spans="1:12" s="26" customFormat="1" ht="12.75">
      <c r="A26" s="27">
        <v>46</v>
      </c>
      <c r="B26" s="28" t="s">
        <v>107</v>
      </c>
      <c r="C26" s="29" t="s">
        <v>4</v>
      </c>
      <c r="D26" s="30">
        <v>0</v>
      </c>
      <c r="E26" s="31"/>
      <c r="F26" s="32"/>
      <c r="G26" s="33"/>
      <c r="H26" s="33"/>
      <c r="I26" s="33"/>
      <c r="J26" s="1"/>
      <c r="K26" s="33"/>
      <c r="L26" s="33"/>
    </row>
    <row r="27" spans="1:12" s="26" customFormat="1" ht="12.75">
      <c r="A27" s="27">
        <v>47</v>
      </c>
      <c r="B27" s="28" t="s">
        <v>14</v>
      </c>
      <c r="C27" s="29" t="s">
        <v>4</v>
      </c>
      <c r="D27" s="30">
        <v>0</v>
      </c>
      <c r="E27" s="31"/>
      <c r="F27" s="32"/>
      <c r="G27" s="33"/>
      <c r="H27" s="33"/>
      <c r="I27" s="33"/>
      <c r="J27" s="1"/>
      <c r="K27" s="33"/>
      <c r="L27" s="33"/>
    </row>
    <row r="28" spans="1:12" s="26" customFormat="1" ht="12.75">
      <c r="A28" s="27">
        <v>48</v>
      </c>
      <c r="B28" s="28" t="s">
        <v>15</v>
      </c>
      <c r="C28" s="29" t="s">
        <v>4</v>
      </c>
      <c r="D28" s="30">
        <v>0</v>
      </c>
      <c r="E28" s="31"/>
      <c r="F28" s="32"/>
      <c r="G28" s="33"/>
      <c r="H28" s="33"/>
      <c r="I28" s="33"/>
      <c r="J28" s="1"/>
      <c r="K28" s="33"/>
      <c r="L28" s="33"/>
    </row>
    <row r="29" spans="1:12" s="26" customFormat="1" ht="12.75">
      <c r="A29" s="27">
        <v>49</v>
      </c>
      <c r="B29" s="28" t="s">
        <v>16</v>
      </c>
      <c r="C29" s="29" t="s">
        <v>4</v>
      </c>
      <c r="D29" s="30">
        <v>0</v>
      </c>
      <c r="E29" s="31"/>
      <c r="F29" s="34"/>
      <c r="G29" s="35"/>
      <c r="H29" s="35"/>
      <c r="I29" s="35"/>
      <c r="J29" s="1"/>
      <c r="K29" s="35"/>
      <c r="L29" s="35"/>
    </row>
    <row r="30" spans="1:12" s="26" customFormat="1" ht="12.75">
      <c r="A30" s="27">
        <v>50</v>
      </c>
      <c r="B30" s="119" t="s">
        <v>108</v>
      </c>
      <c r="C30" s="29" t="s">
        <v>4</v>
      </c>
      <c r="D30" s="30">
        <v>0</v>
      </c>
      <c r="E30" s="31"/>
      <c r="F30" s="34"/>
      <c r="G30" s="35"/>
      <c r="H30" s="35"/>
      <c r="I30" s="35"/>
      <c r="J30" s="1"/>
      <c r="K30" s="35"/>
      <c r="L30" s="35"/>
    </row>
    <row r="31" spans="1:12" s="26" customFormat="1" ht="12.75">
      <c r="A31" s="27">
        <v>51</v>
      </c>
      <c r="B31" s="28" t="s">
        <v>109</v>
      </c>
      <c r="C31" s="29" t="s">
        <v>4</v>
      </c>
      <c r="D31" s="30">
        <v>0</v>
      </c>
      <c r="E31" s="31"/>
      <c r="F31" s="32"/>
      <c r="G31" s="33"/>
      <c r="H31" s="33"/>
      <c r="I31" s="33"/>
      <c r="J31" s="1"/>
      <c r="K31" s="33"/>
      <c r="L31" s="33"/>
    </row>
    <row r="32" spans="1:12" s="26" customFormat="1" ht="12.75">
      <c r="A32" s="27">
        <v>52</v>
      </c>
      <c r="B32" s="28" t="s">
        <v>110</v>
      </c>
      <c r="C32" s="29" t="s">
        <v>4</v>
      </c>
      <c r="D32" s="30">
        <v>0</v>
      </c>
      <c r="E32" s="31"/>
      <c r="F32" s="32"/>
      <c r="G32" s="33"/>
      <c r="H32" s="33"/>
      <c r="I32" s="33"/>
      <c r="J32" s="1"/>
      <c r="K32" s="33"/>
      <c r="L32" s="33"/>
    </row>
    <row r="33" spans="1:12" s="26" customFormat="1" ht="12.75">
      <c r="A33" s="27">
        <v>53</v>
      </c>
      <c r="B33" s="28" t="s">
        <v>17</v>
      </c>
      <c r="C33" s="29" t="s">
        <v>4</v>
      </c>
      <c r="D33" s="30">
        <v>0</v>
      </c>
      <c r="E33" s="31"/>
      <c r="F33" s="32"/>
      <c r="G33" s="33"/>
      <c r="H33" s="33"/>
      <c r="I33" s="33"/>
      <c r="J33" s="1"/>
      <c r="K33" s="33"/>
      <c r="L33" s="33"/>
    </row>
    <row r="34" spans="1:12" s="26" customFormat="1" ht="12.75">
      <c r="A34" s="27">
        <v>54</v>
      </c>
      <c r="B34" s="28" t="s">
        <v>111</v>
      </c>
      <c r="C34" s="29" t="s">
        <v>4</v>
      </c>
      <c r="D34" s="30">
        <v>0</v>
      </c>
      <c r="E34" s="31"/>
      <c r="F34" s="32"/>
      <c r="G34" s="33"/>
      <c r="H34" s="33"/>
      <c r="I34" s="33"/>
      <c r="J34" s="1"/>
      <c r="K34" s="33"/>
      <c r="L34" s="33"/>
    </row>
    <row r="35" spans="1:12" s="26" customFormat="1" ht="12.75">
      <c r="A35" s="27">
        <v>55</v>
      </c>
      <c r="B35" s="28" t="s">
        <v>112</v>
      </c>
      <c r="C35" s="29" t="s">
        <v>4</v>
      </c>
      <c r="D35" s="30">
        <v>0</v>
      </c>
      <c r="E35" s="31"/>
      <c r="F35" s="32"/>
      <c r="G35" s="33"/>
      <c r="H35" s="33"/>
      <c r="I35" s="33"/>
      <c r="J35" s="1"/>
      <c r="K35" s="33"/>
      <c r="L35" s="33"/>
    </row>
    <row r="36" spans="1:12" s="26" customFormat="1" ht="12.75">
      <c r="A36" s="27">
        <v>56</v>
      </c>
      <c r="B36" s="28" t="s">
        <v>113</v>
      </c>
      <c r="C36" s="29" t="s">
        <v>4</v>
      </c>
      <c r="D36" s="30">
        <v>0</v>
      </c>
      <c r="E36" s="31"/>
      <c r="F36" s="32"/>
      <c r="G36" s="33"/>
      <c r="H36" s="33"/>
      <c r="I36" s="33"/>
      <c r="J36" s="1"/>
      <c r="K36" s="33"/>
      <c r="L36" s="33"/>
    </row>
    <row r="37" spans="1:12" s="26" customFormat="1" ht="12.75">
      <c r="A37" s="27">
        <v>57</v>
      </c>
      <c r="B37" s="28" t="s">
        <v>114</v>
      </c>
      <c r="C37" s="29" t="s">
        <v>4</v>
      </c>
      <c r="D37" s="30">
        <v>0</v>
      </c>
      <c r="E37" s="31"/>
      <c r="F37" s="32"/>
      <c r="G37" s="33"/>
      <c r="H37" s="33"/>
      <c r="I37" s="33"/>
      <c r="J37" s="1"/>
      <c r="K37" s="33"/>
      <c r="L37" s="33"/>
    </row>
    <row r="38" spans="1:12" s="26" customFormat="1" ht="12.75">
      <c r="A38" s="27">
        <v>58</v>
      </c>
      <c r="B38" s="28" t="s">
        <v>115</v>
      </c>
      <c r="C38" s="29" t="s">
        <v>4</v>
      </c>
      <c r="D38" s="30">
        <v>0</v>
      </c>
      <c r="E38" s="31"/>
      <c r="F38" s="32"/>
      <c r="G38" s="33"/>
      <c r="H38" s="33"/>
      <c r="I38" s="33"/>
      <c r="J38" s="1"/>
      <c r="K38" s="33"/>
      <c r="L38" s="33"/>
    </row>
    <row r="39" spans="1:12" s="26" customFormat="1" ht="12.75">
      <c r="A39" s="27">
        <v>59</v>
      </c>
      <c r="B39" s="28" t="s">
        <v>116</v>
      </c>
      <c r="C39" s="29" t="s">
        <v>4</v>
      </c>
      <c r="D39" s="30">
        <v>0</v>
      </c>
      <c r="E39" s="31"/>
      <c r="F39" s="32"/>
      <c r="G39" s="33"/>
      <c r="H39" s="33"/>
      <c r="I39" s="33"/>
      <c r="J39" s="1"/>
      <c r="K39" s="33"/>
      <c r="L39" s="33"/>
    </row>
    <row r="40" spans="1:12" s="26" customFormat="1" ht="12.75">
      <c r="A40" s="27">
        <v>60</v>
      </c>
      <c r="B40" s="28" t="s">
        <v>117</v>
      </c>
      <c r="C40" s="29" t="s">
        <v>4</v>
      </c>
      <c r="D40" s="30">
        <v>0</v>
      </c>
      <c r="E40" s="31"/>
      <c r="F40" s="32"/>
      <c r="G40" s="33"/>
      <c r="H40" s="33"/>
      <c r="I40" s="33"/>
      <c r="J40" s="1"/>
      <c r="K40" s="33"/>
      <c r="L40" s="33"/>
    </row>
    <row r="41" spans="1:12" s="26" customFormat="1" ht="12.75">
      <c r="A41" s="27">
        <v>62</v>
      </c>
      <c r="B41" s="28" t="s">
        <v>132</v>
      </c>
      <c r="C41" s="29" t="s">
        <v>4</v>
      </c>
      <c r="D41" s="30">
        <v>0</v>
      </c>
      <c r="E41" s="31"/>
      <c r="F41" s="32"/>
      <c r="G41" s="33"/>
      <c r="H41" s="33"/>
      <c r="I41" s="33"/>
      <c r="J41" s="1"/>
      <c r="K41" s="33"/>
      <c r="L41" s="33"/>
    </row>
    <row r="42" spans="1:12" s="26" customFormat="1" ht="12.75">
      <c r="A42" s="27">
        <v>63</v>
      </c>
      <c r="B42" s="28" t="s">
        <v>118</v>
      </c>
      <c r="C42" s="29" t="s">
        <v>4</v>
      </c>
      <c r="D42" s="30">
        <v>0</v>
      </c>
      <c r="E42" s="31"/>
      <c r="F42" s="32"/>
      <c r="G42" s="33"/>
      <c r="H42" s="33"/>
      <c r="I42" s="33"/>
      <c r="J42" s="1"/>
      <c r="K42" s="33"/>
      <c r="L42" s="33"/>
    </row>
    <row r="43" spans="1:12" s="26" customFormat="1" ht="12.75">
      <c r="A43" s="27">
        <v>64</v>
      </c>
      <c r="B43" s="28" t="s">
        <v>119</v>
      </c>
      <c r="C43" s="29" t="s">
        <v>4</v>
      </c>
      <c r="D43" s="30">
        <v>0</v>
      </c>
      <c r="E43" s="31"/>
      <c r="F43" s="32"/>
      <c r="G43" s="33"/>
      <c r="H43" s="33"/>
      <c r="I43" s="33"/>
      <c r="J43" s="1"/>
      <c r="K43" s="33"/>
      <c r="L43" s="33"/>
    </row>
    <row r="44" spans="1:12" s="26" customFormat="1" ht="12.75">
      <c r="A44" s="27">
        <v>65</v>
      </c>
      <c r="B44" s="28" t="s">
        <v>120</v>
      </c>
      <c r="C44" s="29" t="s">
        <v>4</v>
      </c>
      <c r="D44" s="30">
        <v>0</v>
      </c>
      <c r="E44" s="31"/>
      <c r="F44" s="32"/>
      <c r="G44" s="33"/>
      <c r="H44" s="33"/>
      <c r="I44" s="33"/>
      <c r="J44" s="1"/>
      <c r="K44" s="33"/>
      <c r="L44" s="33"/>
    </row>
    <row r="45" spans="1:12" s="26" customFormat="1" ht="12.75">
      <c r="A45" s="27">
        <v>66</v>
      </c>
      <c r="B45" s="28" t="s">
        <v>18</v>
      </c>
      <c r="C45" s="29" t="s">
        <v>4</v>
      </c>
      <c r="D45" s="30">
        <v>0</v>
      </c>
      <c r="E45" s="31"/>
      <c r="F45" s="32"/>
      <c r="G45" s="33"/>
      <c r="H45" s="33"/>
      <c r="I45" s="33"/>
      <c r="J45" s="1"/>
      <c r="K45" s="33"/>
      <c r="L45" s="33"/>
    </row>
    <row r="46" spans="1:12" s="26" customFormat="1" ht="12.75">
      <c r="A46" s="27">
        <v>67</v>
      </c>
      <c r="B46" s="28" t="s">
        <v>121</v>
      </c>
      <c r="C46" s="29" t="s">
        <v>4</v>
      </c>
      <c r="D46" s="30">
        <v>0</v>
      </c>
      <c r="E46" s="31"/>
      <c r="F46" s="32"/>
      <c r="G46" s="33"/>
      <c r="H46" s="33"/>
      <c r="I46" s="33"/>
      <c r="J46" s="1"/>
      <c r="K46" s="33"/>
      <c r="L46" s="33"/>
    </row>
    <row r="47" spans="1:12" s="26" customFormat="1" ht="12.75">
      <c r="A47" s="27">
        <v>68</v>
      </c>
      <c r="B47" s="28" t="s">
        <v>19</v>
      </c>
      <c r="C47" s="29" t="s">
        <v>4</v>
      </c>
      <c r="D47" s="30">
        <v>0</v>
      </c>
      <c r="E47" s="31"/>
      <c r="F47" s="32"/>
      <c r="G47" s="33"/>
      <c r="H47" s="33"/>
      <c r="I47" s="33"/>
      <c r="J47" s="1"/>
      <c r="K47" s="33"/>
      <c r="L47" s="33"/>
    </row>
    <row r="48" spans="1:12" s="26" customFormat="1" ht="12.75">
      <c r="A48" s="27">
        <v>69</v>
      </c>
      <c r="B48" s="28" t="s">
        <v>122</v>
      </c>
      <c r="C48" s="29" t="s">
        <v>4</v>
      </c>
      <c r="D48" s="30">
        <v>0</v>
      </c>
      <c r="E48" s="31"/>
      <c r="F48" s="32"/>
      <c r="G48" s="33"/>
      <c r="H48" s="33"/>
      <c r="I48" s="33"/>
      <c r="J48" s="1"/>
      <c r="K48" s="33"/>
      <c r="L48" s="33"/>
    </row>
    <row r="49" spans="1:12" s="26" customFormat="1" ht="12.75">
      <c r="A49" s="27">
        <v>70</v>
      </c>
      <c r="B49" s="28" t="s">
        <v>123</v>
      </c>
      <c r="C49" s="29" t="s">
        <v>4</v>
      </c>
      <c r="D49" s="30">
        <v>0</v>
      </c>
      <c r="E49" s="31"/>
      <c r="F49" s="32"/>
      <c r="G49" s="33"/>
      <c r="H49" s="33"/>
      <c r="I49" s="33"/>
      <c r="J49" s="1"/>
      <c r="K49" s="33"/>
      <c r="L49" s="33"/>
    </row>
    <row r="50" spans="1:12" s="26" customFormat="1" ht="12.75">
      <c r="A50" s="27">
        <v>71</v>
      </c>
      <c r="B50" s="28" t="s">
        <v>124</v>
      </c>
      <c r="C50" s="29" t="s">
        <v>4</v>
      </c>
      <c r="D50" s="30">
        <v>0</v>
      </c>
      <c r="E50" s="31"/>
      <c r="F50" s="32"/>
      <c r="G50" s="33"/>
      <c r="H50" s="33"/>
      <c r="I50" s="33"/>
      <c r="J50" s="1"/>
      <c r="K50" s="33"/>
      <c r="L50" s="33"/>
    </row>
    <row r="51" spans="1:12" s="26" customFormat="1" ht="12.75">
      <c r="A51" s="27">
        <v>72</v>
      </c>
      <c r="B51" s="28" t="s">
        <v>125</v>
      </c>
      <c r="C51" s="29" t="s">
        <v>4</v>
      </c>
      <c r="D51" s="30">
        <v>0</v>
      </c>
      <c r="E51" s="31"/>
      <c r="F51" s="32"/>
      <c r="G51" s="33"/>
      <c r="H51" s="33"/>
      <c r="I51" s="33"/>
      <c r="J51" s="1"/>
      <c r="K51" s="33"/>
      <c r="L51" s="33"/>
    </row>
    <row r="54" s="3" customFormat="1" ht="12.75">
      <c r="C54" s="151"/>
    </row>
    <row r="55" s="3" customFormat="1" ht="12.75">
      <c r="C55" s="151"/>
    </row>
    <row r="56" s="3" customFormat="1" ht="12.75">
      <c r="C56" s="151"/>
    </row>
    <row r="57" s="3" customFormat="1" ht="12.75">
      <c r="C57" s="151"/>
    </row>
    <row r="58" s="3" customFormat="1" ht="12.75">
      <c r="C58" s="151"/>
    </row>
    <row r="59" s="3" customFormat="1" ht="12.75">
      <c r="C59" s="151"/>
    </row>
    <row r="60" s="3" customFormat="1" ht="12.75">
      <c r="C60" s="151"/>
    </row>
  </sheetData>
  <sheetProtection/>
  <hyperlinks>
    <hyperlink ref="B30" r:id="rId1" display="WWW.RAIDCALAMOCHA.COM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="90" zoomScaleNormal="90" zoomScalePageLayoutView="0" workbookViewId="0" topLeftCell="A1">
      <selection activeCell="R40" sqref="R40"/>
    </sheetView>
  </sheetViews>
  <sheetFormatPr defaultColWidth="11.421875" defaultRowHeight="12.75"/>
  <cols>
    <col min="1" max="1" width="7.421875" style="36" customWidth="1"/>
    <col min="2" max="2" width="30.7109375" style="37" customWidth="1"/>
    <col min="3" max="3" width="7.7109375" style="36" customWidth="1"/>
    <col min="4" max="14" width="6.7109375" style="36" customWidth="1"/>
    <col min="15" max="15" width="8.28125" style="36" customWidth="1"/>
    <col min="16" max="16" width="6.7109375" style="36" customWidth="1"/>
    <col min="17" max="17" width="3.140625" style="36" customWidth="1"/>
    <col min="18" max="18" width="10.140625" style="38" customWidth="1"/>
    <col min="19" max="19" width="8.8515625" style="40" customWidth="1"/>
    <col min="20" max="20" width="5.140625" style="36" bestFit="1" customWidth="1"/>
    <col min="21" max="22" width="8.140625" style="7" customWidth="1"/>
    <col min="23" max="16384" width="11.421875" style="7" customWidth="1"/>
  </cols>
  <sheetData>
    <row r="1" spans="1:20" ht="30" customHeight="1">
      <c r="A1" s="4"/>
      <c r="B1" s="41" t="str">
        <f>Equipos!B1</f>
        <v>Somozas Extreme 2011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"/>
      <c r="R1" s="42"/>
      <c r="S1" s="42" t="str">
        <f>Equipos!K1</f>
        <v>Liga Española de Raids de Aventura 2011</v>
      </c>
      <c r="T1" s="42"/>
    </row>
    <row r="2" spans="1:20" ht="42" customHeight="1">
      <c r="A2" s="43"/>
      <c r="B2" s="44" t="s">
        <v>20</v>
      </c>
      <c r="C2" s="43"/>
      <c r="D2" s="43"/>
      <c r="E2" s="43"/>
      <c r="F2" s="43"/>
      <c r="G2" s="43"/>
      <c r="H2" s="45"/>
      <c r="I2" s="43"/>
      <c r="J2" s="43"/>
      <c r="K2" s="43"/>
      <c r="L2" s="43"/>
      <c r="M2" s="43"/>
      <c r="N2" s="46"/>
      <c r="O2" s="43"/>
      <c r="P2" s="43"/>
      <c r="Q2" s="47" t="s">
        <v>21</v>
      </c>
      <c r="R2" s="48"/>
      <c r="S2" s="7"/>
      <c r="T2" s="7"/>
    </row>
    <row r="3" spans="1:20" ht="12.75" customHeight="1" hidden="1">
      <c r="A3" s="43"/>
      <c r="B3" s="51"/>
      <c r="C3" s="43"/>
      <c r="D3" s="43"/>
      <c r="E3" s="43"/>
      <c r="F3" s="43"/>
      <c r="G3" s="43"/>
      <c r="H3" s="45"/>
      <c r="I3" s="43"/>
      <c r="J3" s="43"/>
      <c r="K3" s="43"/>
      <c r="L3" s="43"/>
      <c r="M3" s="43"/>
      <c r="N3" s="46"/>
      <c r="O3" s="43"/>
      <c r="P3" s="43"/>
      <c r="Q3" s="47"/>
      <c r="R3" s="48"/>
      <c r="S3" s="7"/>
      <c r="T3" s="7"/>
    </row>
    <row r="4" spans="1:18" s="13" customFormat="1" ht="12">
      <c r="A4" s="12"/>
      <c r="B4" s="52"/>
      <c r="C4" s="53" t="s">
        <v>22</v>
      </c>
      <c r="D4" s="54">
        <v>1</v>
      </c>
      <c r="E4" s="54">
        <v>2</v>
      </c>
      <c r="F4" s="54">
        <v>3</v>
      </c>
      <c r="G4" s="54">
        <v>4</v>
      </c>
      <c r="H4" s="54">
        <v>5</v>
      </c>
      <c r="I4" s="54">
        <v>6</v>
      </c>
      <c r="J4" s="54">
        <v>7</v>
      </c>
      <c r="K4" s="54">
        <v>8</v>
      </c>
      <c r="L4" s="54">
        <v>9</v>
      </c>
      <c r="M4" s="54">
        <v>10</v>
      </c>
      <c r="N4" s="54">
        <v>11</v>
      </c>
      <c r="O4" s="55" t="s">
        <v>23</v>
      </c>
      <c r="P4" s="55"/>
      <c r="Q4" s="56"/>
      <c r="R4" s="16"/>
    </row>
    <row r="5" spans="1:18" s="13" customFormat="1" ht="13.5" customHeight="1">
      <c r="A5" s="12"/>
      <c r="C5" s="53" t="s">
        <v>24</v>
      </c>
      <c r="D5" s="162" t="s">
        <v>25</v>
      </c>
      <c r="E5" s="162"/>
      <c r="F5" s="163" t="s">
        <v>26</v>
      </c>
      <c r="G5" s="163"/>
      <c r="H5" s="163"/>
      <c r="I5" s="163"/>
      <c r="J5" s="163"/>
      <c r="K5" s="163"/>
      <c r="L5" s="163"/>
      <c r="M5" s="163" t="s">
        <v>25</v>
      </c>
      <c r="N5" s="163"/>
      <c r="O5" s="58"/>
      <c r="P5" s="58"/>
      <c r="Q5" s="56"/>
      <c r="R5" s="12"/>
    </row>
    <row r="6" spans="1:18" s="13" customFormat="1" ht="10.5">
      <c r="A6" s="12"/>
      <c r="B6" s="59"/>
      <c r="C6" s="60" t="s">
        <v>27</v>
      </c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54">
        <v>9</v>
      </c>
      <c r="M6" s="54">
        <v>10</v>
      </c>
      <c r="N6" s="54">
        <v>11</v>
      </c>
      <c r="O6" s="55" t="s">
        <v>28</v>
      </c>
      <c r="P6" s="55" t="s">
        <v>29</v>
      </c>
      <c r="Q6" s="61"/>
      <c r="R6" s="12"/>
    </row>
    <row r="7" spans="1:18" s="13" customFormat="1" ht="12.75">
      <c r="A7" s="12"/>
      <c r="B7" s="62" t="s">
        <v>30</v>
      </c>
      <c r="C7" s="53" t="s">
        <v>31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>
        <v>10</v>
      </c>
      <c r="K7" s="63">
        <v>10</v>
      </c>
      <c r="L7" s="63">
        <v>10</v>
      </c>
      <c r="M7" s="63">
        <v>10</v>
      </c>
      <c r="N7" s="63">
        <v>10</v>
      </c>
      <c r="O7" s="63"/>
      <c r="P7" s="63"/>
      <c r="Q7" s="56"/>
      <c r="R7" s="16"/>
    </row>
    <row r="8" spans="18:20" ht="11.25">
      <c r="R8" s="36"/>
      <c r="S8" s="7"/>
      <c r="T8" s="7"/>
    </row>
    <row r="9" spans="18:20" ht="11.25" hidden="1">
      <c r="R9" s="36"/>
      <c r="S9" s="7"/>
      <c r="T9" s="7"/>
    </row>
    <row r="10" spans="1:20" ht="12" customHeight="1">
      <c r="A10" s="64" t="str">
        <f>Equipos!A10</f>
        <v>Dorsal</v>
      </c>
      <c r="B10" s="65" t="str">
        <f>Equipos!B10</f>
        <v>Aventura</v>
      </c>
      <c r="C10" s="66" t="s">
        <v>32</v>
      </c>
      <c r="D10" s="67">
        <f>D4</f>
        <v>1</v>
      </c>
      <c r="E10" s="67">
        <f aca="true" t="shared" si="0" ref="E10:P10">E4</f>
        <v>2</v>
      </c>
      <c r="F10" s="67">
        <f t="shared" si="0"/>
        <v>3</v>
      </c>
      <c r="G10" s="67">
        <f t="shared" si="0"/>
        <v>4</v>
      </c>
      <c r="H10" s="67">
        <f t="shared" si="0"/>
        <v>5</v>
      </c>
      <c r="I10" s="67">
        <f t="shared" si="0"/>
        <v>6</v>
      </c>
      <c r="J10" s="67">
        <f t="shared" si="0"/>
        <v>7</v>
      </c>
      <c r="K10" s="67">
        <f t="shared" si="0"/>
        <v>8</v>
      </c>
      <c r="L10" s="67">
        <f t="shared" si="0"/>
        <v>9</v>
      </c>
      <c r="M10" s="67">
        <f t="shared" si="0"/>
        <v>10</v>
      </c>
      <c r="N10" s="67">
        <f t="shared" si="0"/>
        <v>11</v>
      </c>
      <c r="O10" s="67" t="str">
        <f t="shared" si="0"/>
        <v>21</v>
      </c>
      <c r="P10" s="67">
        <f t="shared" si="0"/>
        <v>0</v>
      </c>
      <c r="Q10" s="68"/>
      <c r="R10" s="67" t="s">
        <v>33</v>
      </c>
      <c r="S10" s="67" t="s">
        <v>35</v>
      </c>
      <c r="T10" s="66" t="s">
        <v>126</v>
      </c>
    </row>
    <row r="11" spans="1:21" s="52" customFormat="1" ht="12.75">
      <c r="A11" s="70">
        <v>31</v>
      </c>
      <c r="B11" s="71" t="str">
        <f>Equipos!B11</f>
        <v>ASTUR EXTREM- LOS MARTINEZ</v>
      </c>
      <c r="C11" s="72">
        <v>0.42291666666666666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73">
        <v>1</v>
      </c>
      <c r="J11" s="73">
        <v>1</v>
      </c>
      <c r="K11" s="73">
        <v>1</v>
      </c>
      <c r="L11" s="73">
        <v>1</v>
      </c>
      <c r="M11" s="73">
        <v>1</v>
      </c>
      <c r="N11" s="73">
        <v>1</v>
      </c>
      <c r="O11" s="74"/>
      <c r="P11" s="73"/>
      <c r="Q11" s="75"/>
      <c r="R11" s="76">
        <v>0.5380439814814815</v>
      </c>
      <c r="S11" s="78">
        <f>R11-C11</f>
        <v>0.11512731481481481</v>
      </c>
      <c r="T11" s="79">
        <f aca="true" t="shared" si="1" ref="T11:T45">SUM(D11:P11)</f>
        <v>11</v>
      </c>
      <c r="U11" s="80"/>
    </row>
    <row r="12" spans="1:21" s="52" customFormat="1" ht="12.75">
      <c r="A12" s="70">
        <v>32</v>
      </c>
      <c r="B12" s="71" t="str">
        <f>Equipos!B12</f>
        <v>FAI CAMIÑO</v>
      </c>
      <c r="C12" s="72">
        <v>0.42291666666666666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>
        <v>1</v>
      </c>
      <c r="J12" s="73">
        <v>1</v>
      </c>
      <c r="K12" s="73">
        <v>1</v>
      </c>
      <c r="L12" s="73">
        <v>1</v>
      </c>
      <c r="M12" s="73">
        <v>1</v>
      </c>
      <c r="N12" s="73">
        <v>1</v>
      </c>
      <c r="O12" s="74"/>
      <c r="P12" s="73"/>
      <c r="Q12" s="75"/>
      <c r="R12" s="76">
        <v>0.5775578703703704</v>
      </c>
      <c r="S12" s="78">
        <f aca="true" t="shared" si="2" ref="S12:S51">R12-C12</f>
        <v>0.15464120370370377</v>
      </c>
      <c r="T12" s="79">
        <f t="shared" si="1"/>
        <v>11</v>
      </c>
      <c r="U12" s="80"/>
    </row>
    <row r="13" spans="1:20" s="52" customFormat="1" ht="12.75">
      <c r="A13" s="70">
        <v>33</v>
      </c>
      <c r="B13" s="71" t="str">
        <f>Equipos!B13</f>
        <v>MATOJOMA RAID</v>
      </c>
      <c r="C13" s="72">
        <v>0.42291666666666666</v>
      </c>
      <c r="D13" s="73">
        <v>1</v>
      </c>
      <c r="E13" s="73">
        <v>1</v>
      </c>
      <c r="F13" s="73">
        <v>1</v>
      </c>
      <c r="G13" s="73">
        <v>1</v>
      </c>
      <c r="H13" s="73">
        <v>1</v>
      </c>
      <c r="I13" s="73">
        <v>1</v>
      </c>
      <c r="J13" s="73">
        <v>1</v>
      </c>
      <c r="K13" s="73">
        <v>1</v>
      </c>
      <c r="L13" s="73">
        <v>1</v>
      </c>
      <c r="M13" s="73">
        <v>1</v>
      </c>
      <c r="N13" s="73">
        <v>1</v>
      </c>
      <c r="O13" s="74"/>
      <c r="P13" s="73"/>
      <c r="Q13" s="75"/>
      <c r="R13" s="76">
        <v>0.5681712962962963</v>
      </c>
      <c r="S13" s="78">
        <f t="shared" si="2"/>
        <v>0.1452546296296296</v>
      </c>
      <c r="T13" s="79">
        <f t="shared" si="1"/>
        <v>11</v>
      </c>
    </row>
    <row r="14" spans="1:21" s="52" customFormat="1" ht="12.75">
      <c r="A14" s="70">
        <v>34</v>
      </c>
      <c r="B14" s="71" t="str">
        <f>Equipos!B14</f>
        <v>PEÑA GUARA AVENTURA</v>
      </c>
      <c r="C14" s="72">
        <v>0.42291666666666666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  <c r="J14" s="73">
        <v>1</v>
      </c>
      <c r="K14" s="73">
        <v>1</v>
      </c>
      <c r="L14" s="73">
        <v>1</v>
      </c>
      <c r="M14" s="73">
        <v>1</v>
      </c>
      <c r="N14" s="73">
        <v>1</v>
      </c>
      <c r="O14" s="74"/>
      <c r="P14" s="73"/>
      <c r="Q14" s="75"/>
      <c r="R14" s="76">
        <v>0.5391782407407407</v>
      </c>
      <c r="S14" s="78">
        <f t="shared" si="2"/>
        <v>0.11626157407407406</v>
      </c>
      <c r="T14" s="79">
        <f t="shared" si="1"/>
        <v>11</v>
      </c>
      <c r="U14" s="80"/>
    </row>
    <row r="15" spans="1:21" s="52" customFormat="1" ht="12.75">
      <c r="A15" s="70">
        <v>35</v>
      </c>
      <c r="B15" s="71" t="str">
        <f>Equipos!B15</f>
        <v>KABUTEI</v>
      </c>
      <c r="C15" s="72">
        <v>0.42291666666666666</v>
      </c>
      <c r="D15" s="73">
        <v>1</v>
      </c>
      <c r="E15" s="73">
        <v>1</v>
      </c>
      <c r="F15" s="73">
        <v>1</v>
      </c>
      <c r="G15" s="73">
        <v>1</v>
      </c>
      <c r="H15" s="73">
        <v>1</v>
      </c>
      <c r="I15" s="73">
        <v>1</v>
      </c>
      <c r="J15" s="73">
        <v>1</v>
      </c>
      <c r="K15" s="73">
        <v>1</v>
      </c>
      <c r="L15" s="73"/>
      <c r="M15" s="73">
        <v>1</v>
      </c>
      <c r="N15" s="73">
        <v>1</v>
      </c>
      <c r="O15" s="74"/>
      <c r="P15" s="73"/>
      <c r="Q15" s="75"/>
      <c r="R15" s="76">
        <v>0.5908912037037037</v>
      </c>
      <c r="S15" s="78">
        <f t="shared" si="2"/>
        <v>0.16797453703703707</v>
      </c>
      <c r="T15" s="79">
        <f t="shared" si="1"/>
        <v>10</v>
      </c>
      <c r="U15" s="80"/>
    </row>
    <row r="16" spans="1:20" s="52" customFormat="1" ht="12.75">
      <c r="A16" s="70">
        <v>36</v>
      </c>
      <c r="B16" s="71" t="str">
        <f>Equipos!B16</f>
        <v>ASTUR EXTREM MXTO</v>
      </c>
      <c r="C16" s="72">
        <v>0.42291666666666666</v>
      </c>
      <c r="D16" s="73">
        <v>1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1</v>
      </c>
      <c r="L16" s="73">
        <v>1</v>
      </c>
      <c r="M16" s="73">
        <v>1</v>
      </c>
      <c r="N16" s="73">
        <v>1</v>
      </c>
      <c r="O16" s="74"/>
      <c r="P16" s="73"/>
      <c r="Q16" s="75"/>
      <c r="R16" s="76">
        <v>0.5747800925925927</v>
      </c>
      <c r="S16" s="78">
        <f t="shared" si="2"/>
        <v>0.151863425925926</v>
      </c>
      <c r="T16" s="79">
        <f t="shared" si="1"/>
        <v>11</v>
      </c>
    </row>
    <row r="17" spans="1:22" s="52" customFormat="1" ht="12.75">
      <c r="A17" s="70">
        <v>37</v>
      </c>
      <c r="B17" s="71" t="str">
        <f>Equipos!B17</f>
        <v>GALLAECIA AVENTURA</v>
      </c>
      <c r="C17" s="72">
        <v>0.42291666666666666</v>
      </c>
      <c r="D17" s="73">
        <v>1</v>
      </c>
      <c r="E17" s="73">
        <v>1</v>
      </c>
      <c r="F17" s="73">
        <v>1</v>
      </c>
      <c r="G17" s="73">
        <v>1</v>
      </c>
      <c r="H17" s="73">
        <v>1</v>
      </c>
      <c r="I17" s="73">
        <v>1</v>
      </c>
      <c r="J17" s="73">
        <v>1</v>
      </c>
      <c r="K17" s="73">
        <v>1</v>
      </c>
      <c r="L17" s="73">
        <v>1</v>
      </c>
      <c r="M17" s="73">
        <v>1</v>
      </c>
      <c r="N17" s="73">
        <v>1</v>
      </c>
      <c r="O17" s="74"/>
      <c r="P17" s="73"/>
      <c r="Q17" s="75"/>
      <c r="R17" s="76">
        <v>0.5270833333333333</v>
      </c>
      <c r="S17" s="78">
        <f t="shared" si="2"/>
        <v>0.10416666666666669</v>
      </c>
      <c r="T17" s="79">
        <f t="shared" si="1"/>
        <v>11</v>
      </c>
      <c r="U17" s="80"/>
      <c r="V17" s="80"/>
    </row>
    <row r="18" spans="1:22" s="52" customFormat="1" ht="12.75">
      <c r="A18" s="70">
        <v>38</v>
      </c>
      <c r="B18" s="71" t="str">
        <f>Equipos!B18</f>
        <v>GALLAECIA DESVENTURA</v>
      </c>
      <c r="C18" s="72">
        <v>0.42291666666666666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73">
        <v>1</v>
      </c>
      <c r="L18" s="73">
        <v>1</v>
      </c>
      <c r="M18" s="73">
        <v>1</v>
      </c>
      <c r="N18" s="73">
        <v>1</v>
      </c>
      <c r="O18" s="74"/>
      <c r="P18" s="73"/>
      <c r="Q18" s="75"/>
      <c r="R18" s="76">
        <v>0.5830324074074075</v>
      </c>
      <c r="S18" s="78">
        <f t="shared" si="2"/>
        <v>0.1601157407407408</v>
      </c>
      <c r="T18" s="79">
        <f t="shared" si="1"/>
        <v>11</v>
      </c>
      <c r="U18" s="80"/>
      <c r="V18" s="80"/>
    </row>
    <row r="19" spans="1:22" s="52" customFormat="1" ht="12.75">
      <c r="A19" s="70">
        <v>39</v>
      </c>
      <c r="B19" s="71" t="str">
        <f>Equipos!B19</f>
        <v>GALLAECIA BICIOSOS</v>
      </c>
      <c r="C19" s="72">
        <v>0.42291666666666666</v>
      </c>
      <c r="D19" s="73">
        <v>1</v>
      </c>
      <c r="E19" s="73">
        <v>1</v>
      </c>
      <c r="F19" s="73">
        <v>1</v>
      </c>
      <c r="G19" s="73">
        <v>1</v>
      </c>
      <c r="H19" s="73">
        <v>1</v>
      </c>
      <c r="I19" s="73">
        <v>1</v>
      </c>
      <c r="J19" s="73">
        <v>1</v>
      </c>
      <c r="K19" s="73">
        <v>1</v>
      </c>
      <c r="L19" s="73">
        <v>1</v>
      </c>
      <c r="M19" s="73">
        <v>1</v>
      </c>
      <c r="N19" s="73">
        <v>1</v>
      </c>
      <c r="O19" s="74"/>
      <c r="P19" s="73"/>
      <c r="Q19" s="75"/>
      <c r="R19" s="76">
        <v>0.5922337962962964</v>
      </c>
      <c r="S19" s="78">
        <f t="shared" si="2"/>
        <v>0.1693171296296297</v>
      </c>
      <c r="T19" s="79">
        <f t="shared" si="1"/>
        <v>11</v>
      </c>
      <c r="U19" s="80"/>
      <c r="V19" s="80"/>
    </row>
    <row r="20" spans="1:22" s="52" customFormat="1" ht="12.75">
      <c r="A20" s="70">
        <v>40</v>
      </c>
      <c r="B20" s="71" t="str">
        <f>Equipos!B20</f>
        <v>AS CABRAS TIRAN AO MONTE</v>
      </c>
      <c r="C20" s="72">
        <v>0.42291666666666666</v>
      </c>
      <c r="D20" s="73">
        <v>1</v>
      </c>
      <c r="E20" s="73">
        <v>1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73">
        <v>1</v>
      </c>
      <c r="L20" s="73">
        <v>1</v>
      </c>
      <c r="M20" s="73">
        <v>1</v>
      </c>
      <c r="N20" s="73">
        <v>1</v>
      </c>
      <c r="O20" s="74"/>
      <c r="P20" s="73"/>
      <c r="Q20" s="75"/>
      <c r="R20" s="76">
        <v>0.5855092592592592</v>
      </c>
      <c r="S20" s="78">
        <f t="shared" si="2"/>
        <v>0.16259259259259257</v>
      </c>
      <c r="T20" s="79">
        <f t="shared" si="1"/>
        <v>11</v>
      </c>
      <c r="U20" s="80"/>
      <c r="V20" s="80"/>
    </row>
    <row r="21" spans="1:22" s="52" customFormat="1" ht="12.75">
      <c r="A21" s="70">
        <v>41</v>
      </c>
      <c r="B21" s="71" t="str">
        <f>Equipos!B21</f>
        <v>MONTAÑA FERROL CURUXEIRAS</v>
      </c>
      <c r="C21" s="72">
        <v>0.42291666666666666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4"/>
      <c r="P21" s="73"/>
      <c r="Q21" s="75"/>
      <c r="R21" s="76">
        <v>0.5522106481481481</v>
      </c>
      <c r="S21" s="78">
        <f t="shared" si="2"/>
        <v>0.12929398148148147</v>
      </c>
      <c r="T21" s="79">
        <f t="shared" si="1"/>
        <v>11</v>
      </c>
      <c r="U21" s="80"/>
      <c r="V21" s="80"/>
    </row>
    <row r="22" spans="1:22" s="52" customFormat="1" ht="12.75">
      <c r="A22" s="70">
        <v>42</v>
      </c>
      <c r="B22" s="71" t="str">
        <f>Equipos!B22</f>
        <v>GALLAECIA E.D. COTOBADE</v>
      </c>
      <c r="C22" s="72">
        <v>0.42291666666666666</v>
      </c>
      <c r="D22" s="73">
        <v>1</v>
      </c>
      <c r="E22" s="73">
        <v>1</v>
      </c>
      <c r="F22" s="73">
        <v>1</v>
      </c>
      <c r="G22" s="73">
        <v>1</v>
      </c>
      <c r="H22" s="73">
        <v>1</v>
      </c>
      <c r="I22" s="73">
        <v>1</v>
      </c>
      <c r="J22" s="73">
        <v>1</v>
      </c>
      <c r="K22" s="73">
        <v>1</v>
      </c>
      <c r="L22" s="73">
        <v>1</v>
      </c>
      <c r="M22" s="73">
        <v>1</v>
      </c>
      <c r="N22" s="73">
        <v>1</v>
      </c>
      <c r="O22" s="74"/>
      <c r="P22" s="73"/>
      <c r="Q22" s="75"/>
      <c r="R22" s="76">
        <v>0.5424768518518518</v>
      </c>
      <c r="S22" s="78">
        <f t="shared" si="2"/>
        <v>0.11956018518518513</v>
      </c>
      <c r="T22" s="79">
        <f t="shared" si="1"/>
        <v>11</v>
      </c>
      <c r="U22" s="80"/>
      <c r="V22" s="80"/>
    </row>
    <row r="23" spans="1:22" s="52" customFormat="1" ht="12.75">
      <c r="A23" s="70">
        <v>43</v>
      </c>
      <c r="B23" s="71" t="str">
        <f>Equipos!B23</f>
        <v>MONTAÑA FERROL AL COMPASS</v>
      </c>
      <c r="C23" s="72">
        <v>0.42291666666666666</v>
      </c>
      <c r="D23" s="73">
        <v>1</v>
      </c>
      <c r="E23" s="73">
        <v>1</v>
      </c>
      <c r="F23" s="73">
        <v>1</v>
      </c>
      <c r="G23" s="73">
        <v>1</v>
      </c>
      <c r="H23" s="73">
        <v>1</v>
      </c>
      <c r="I23" s="73">
        <v>1</v>
      </c>
      <c r="J23" s="73">
        <v>1</v>
      </c>
      <c r="K23" s="73">
        <v>1</v>
      </c>
      <c r="L23" s="73">
        <v>1</v>
      </c>
      <c r="M23" s="73">
        <v>1</v>
      </c>
      <c r="N23" s="73">
        <v>1</v>
      </c>
      <c r="O23" s="74"/>
      <c r="P23" s="73"/>
      <c r="Q23" s="75"/>
      <c r="R23" s="76">
        <v>0.5761921296296296</v>
      </c>
      <c r="S23" s="78">
        <f t="shared" si="2"/>
        <v>0.15327546296296296</v>
      </c>
      <c r="T23" s="79">
        <f t="shared" si="1"/>
        <v>11</v>
      </c>
      <c r="U23" s="80"/>
      <c r="V23" s="80"/>
    </row>
    <row r="24" spans="1:22" s="52" customFormat="1" ht="12.75">
      <c r="A24" s="70">
        <v>44</v>
      </c>
      <c r="B24" s="71" t="str">
        <f>Equipos!B24</f>
        <v>TURBOCLIMBERS</v>
      </c>
      <c r="C24" s="72">
        <v>0.42291666666666666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73">
        <v>1</v>
      </c>
      <c r="M24" s="73">
        <v>1</v>
      </c>
      <c r="N24" s="73">
        <v>1</v>
      </c>
      <c r="O24" s="74"/>
      <c r="P24" s="73"/>
      <c r="Q24" s="75"/>
      <c r="R24" s="76">
        <v>0.5527083333333334</v>
      </c>
      <c r="S24" s="78">
        <f t="shared" si="2"/>
        <v>0.1297916666666667</v>
      </c>
      <c r="T24" s="79">
        <f t="shared" si="1"/>
        <v>11</v>
      </c>
      <c r="U24" s="80"/>
      <c r="V24" s="80"/>
    </row>
    <row r="25" spans="1:22" s="52" customFormat="1" ht="12.75">
      <c r="A25" s="70">
        <v>45</v>
      </c>
      <c r="B25" s="71" t="str">
        <f>Equipos!B25</f>
        <v>GALLAECIAUSTERIDAD</v>
      </c>
      <c r="C25" s="72">
        <v>0.42291666666666666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>
        <v>1</v>
      </c>
      <c r="L25" s="73">
        <v>1</v>
      </c>
      <c r="M25" s="73">
        <v>1</v>
      </c>
      <c r="N25" s="73">
        <v>1</v>
      </c>
      <c r="O25" s="74"/>
      <c r="P25" s="73"/>
      <c r="Q25" s="75"/>
      <c r="R25" s="76">
        <v>0.5353009259259259</v>
      </c>
      <c r="S25" s="78">
        <f t="shared" si="2"/>
        <v>0.11238425925925927</v>
      </c>
      <c r="T25" s="79">
        <f t="shared" si="1"/>
        <v>11</v>
      </c>
      <c r="U25" s="80"/>
      <c r="V25" s="80"/>
    </row>
    <row r="26" spans="1:22" s="52" customFormat="1" ht="12.75">
      <c r="A26" s="70">
        <v>46</v>
      </c>
      <c r="B26" s="71" t="str">
        <f>Equipos!B26</f>
        <v>A RUMBO</v>
      </c>
      <c r="C26" s="72">
        <v>0.42291666666666666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3">
        <v>1</v>
      </c>
      <c r="O26" s="74"/>
      <c r="P26" s="73"/>
      <c r="Q26" s="75"/>
      <c r="R26" s="76">
        <v>0.5579976851851852</v>
      </c>
      <c r="S26" s="78">
        <f t="shared" si="2"/>
        <v>0.13508101851851856</v>
      </c>
      <c r="T26" s="79">
        <f t="shared" si="1"/>
        <v>11</v>
      </c>
      <c r="U26" s="80"/>
      <c r="V26" s="80"/>
    </row>
    <row r="27" spans="1:22" s="52" customFormat="1" ht="12.75">
      <c r="A27" s="70">
        <v>47</v>
      </c>
      <c r="B27" s="71" t="str">
        <f>Equipos!B27</f>
        <v>XEGIBA</v>
      </c>
      <c r="C27" s="72">
        <v>0.42291666666666666</v>
      </c>
      <c r="D27" s="73">
        <v>1</v>
      </c>
      <c r="E27" s="73">
        <v>1</v>
      </c>
      <c r="F27" s="73">
        <v>1</v>
      </c>
      <c r="G27" s="73">
        <v>1</v>
      </c>
      <c r="H27" s="73">
        <v>1</v>
      </c>
      <c r="I27" s="73">
        <v>1</v>
      </c>
      <c r="J27" s="73">
        <v>1</v>
      </c>
      <c r="K27" s="73">
        <v>1</v>
      </c>
      <c r="L27" s="73">
        <v>1</v>
      </c>
      <c r="M27" s="73">
        <v>1</v>
      </c>
      <c r="N27" s="73">
        <v>1</v>
      </c>
      <c r="O27" s="74"/>
      <c r="P27" s="73"/>
      <c r="Q27" s="75"/>
      <c r="R27" s="76">
        <v>0.5519675925925925</v>
      </c>
      <c r="S27" s="78">
        <f t="shared" si="2"/>
        <v>0.12905092592592587</v>
      </c>
      <c r="T27" s="79">
        <f t="shared" si="1"/>
        <v>11</v>
      </c>
      <c r="U27" s="80"/>
      <c r="V27" s="80"/>
    </row>
    <row r="28" spans="1:22" s="52" customFormat="1" ht="12.75">
      <c r="A28" s="70">
        <v>48</v>
      </c>
      <c r="B28" s="71" t="str">
        <f>Equipos!B28</f>
        <v>Clube Mill</v>
      </c>
      <c r="C28" s="72">
        <v>0.42291666666666666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4"/>
      <c r="P28" s="73"/>
      <c r="Q28" s="75"/>
      <c r="R28" s="76">
        <v>0.5858912037037037</v>
      </c>
      <c r="S28" s="78">
        <f t="shared" si="2"/>
        <v>0.16297453703703707</v>
      </c>
      <c r="T28" s="79">
        <f t="shared" si="1"/>
        <v>11</v>
      </c>
      <c r="U28" s="80"/>
      <c r="V28" s="80"/>
    </row>
    <row r="29" spans="1:22" s="52" customFormat="1" ht="12.75">
      <c r="A29" s="70">
        <v>49</v>
      </c>
      <c r="B29" s="71" t="str">
        <f>Equipos!B29</f>
        <v>Clube Mbcp</v>
      </c>
      <c r="C29" s="72">
        <v>0.42291666666666666</v>
      </c>
      <c r="D29" s="73">
        <v>1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1</v>
      </c>
      <c r="L29" s="73">
        <v>1</v>
      </c>
      <c r="M29" s="73">
        <v>1</v>
      </c>
      <c r="N29" s="73">
        <v>1</v>
      </c>
      <c r="O29" s="74"/>
      <c r="P29" s="73"/>
      <c r="Q29" s="75"/>
      <c r="R29" s="76">
        <v>0.6023611111111111</v>
      </c>
      <c r="S29" s="78">
        <f t="shared" si="2"/>
        <v>0.17944444444444446</v>
      </c>
      <c r="T29" s="79">
        <f t="shared" si="1"/>
        <v>11</v>
      </c>
      <c r="U29" s="80"/>
      <c r="V29" s="80"/>
    </row>
    <row r="30" spans="1:22" s="52" customFormat="1" ht="12.75">
      <c r="A30" s="70">
        <v>50</v>
      </c>
      <c r="B30" s="71" t="str">
        <f>Equipos!B30</f>
        <v>WWW.RAIDCALAMOCHA.COM</v>
      </c>
      <c r="C30" s="72">
        <v>0.42291666666666666</v>
      </c>
      <c r="D30" s="73">
        <v>1</v>
      </c>
      <c r="E30" s="73">
        <v>1</v>
      </c>
      <c r="F30" s="73">
        <v>1</v>
      </c>
      <c r="G30" s="73">
        <v>1</v>
      </c>
      <c r="H30" s="73">
        <v>1</v>
      </c>
      <c r="I30" s="73">
        <v>1</v>
      </c>
      <c r="J30" s="73">
        <v>1</v>
      </c>
      <c r="K30" s="73">
        <v>1</v>
      </c>
      <c r="L30" s="73">
        <v>1</v>
      </c>
      <c r="M30" s="73">
        <v>1</v>
      </c>
      <c r="N30" s="73">
        <v>1</v>
      </c>
      <c r="O30" s="74"/>
      <c r="P30" s="73"/>
      <c r="Q30" s="75"/>
      <c r="R30" s="76">
        <v>0.5271875</v>
      </c>
      <c r="S30" s="78">
        <f t="shared" si="2"/>
        <v>0.10427083333333337</v>
      </c>
      <c r="T30" s="79">
        <f t="shared" si="1"/>
        <v>11</v>
      </c>
      <c r="U30" s="80"/>
      <c r="V30" s="80"/>
    </row>
    <row r="31" spans="1:22" s="52" customFormat="1" ht="12.75">
      <c r="A31" s="70">
        <v>51</v>
      </c>
      <c r="B31" s="71" t="str">
        <f>Equipos!B31</f>
        <v>HASTICAO</v>
      </c>
      <c r="C31" s="72">
        <v>0.42291666666666666</v>
      </c>
      <c r="D31" s="73">
        <v>1</v>
      </c>
      <c r="E31" s="73">
        <v>1</v>
      </c>
      <c r="F31" s="73">
        <v>1</v>
      </c>
      <c r="G31" s="73">
        <v>1</v>
      </c>
      <c r="H31" s="73">
        <v>1</v>
      </c>
      <c r="I31" s="73">
        <v>1</v>
      </c>
      <c r="J31" s="73">
        <v>1</v>
      </c>
      <c r="K31" s="73">
        <v>1</v>
      </c>
      <c r="L31" s="73">
        <v>1</v>
      </c>
      <c r="M31" s="73">
        <v>1</v>
      </c>
      <c r="N31" s="73">
        <v>1</v>
      </c>
      <c r="O31" s="74"/>
      <c r="P31" s="73"/>
      <c r="Q31" s="75"/>
      <c r="R31" s="76">
        <v>0.5984606481481481</v>
      </c>
      <c r="S31" s="78">
        <f t="shared" si="2"/>
        <v>0.17554398148148148</v>
      </c>
      <c r="T31" s="79">
        <f t="shared" si="1"/>
        <v>11</v>
      </c>
      <c r="U31" s="80"/>
      <c r="V31" s="80"/>
    </row>
    <row r="32" spans="1:22" s="52" customFormat="1" ht="12.75">
      <c r="A32" s="70">
        <v>52</v>
      </c>
      <c r="B32" s="71" t="str">
        <f>Equipos!B32</f>
        <v>RATAS DEL DESIERTO</v>
      </c>
      <c r="C32" s="72">
        <v>0.42291666666666666</v>
      </c>
      <c r="D32" s="73">
        <v>1</v>
      </c>
      <c r="E32" s="73">
        <v>1</v>
      </c>
      <c r="F32" s="73">
        <v>1</v>
      </c>
      <c r="G32" s="73">
        <v>1</v>
      </c>
      <c r="H32" s="73">
        <v>1</v>
      </c>
      <c r="I32" s="73"/>
      <c r="J32" s="73"/>
      <c r="K32" s="73">
        <v>1</v>
      </c>
      <c r="L32" s="73">
        <v>1</v>
      </c>
      <c r="M32" s="73">
        <v>1</v>
      </c>
      <c r="N32" s="73">
        <v>1</v>
      </c>
      <c r="O32" s="74"/>
      <c r="P32" s="73"/>
      <c r="Q32" s="75"/>
      <c r="R32" s="76">
        <v>0.5465393518518519</v>
      </c>
      <c r="S32" s="78">
        <f t="shared" si="2"/>
        <v>0.12362268518518521</v>
      </c>
      <c r="T32" s="79">
        <f t="shared" si="1"/>
        <v>9</v>
      </c>
      <c r="U32" s="80"/>
      <c r="V32" s="80"/>
    </row>
    <row r="33" spans="1:22" s="52" customFormat="1" ht="12.75">
      <c r="A33" s="70">
        <v>53</v>
      </c>
      <c r="B33" s="71" t="str">
        <f>Equipos!B33</f>
        <v>ROELO</v>
      </c>
      <c r="C33" s="72">
        <v>0.42291666666666666</v>
      </c>
      <c r="D33" s="73">
        <v>1</v>
      </c>
      <c r="E33" s="73">
        <v>1</v>
      </c>
      <c r="F33" s="73">
        <v>1</v>
      </c>
      <c r="G33" s="73">
        <v>1</v>
      </c>
      <c r="H33" s="73">
        <v>1</v>
      </c>
      <c r="I33" s="73">
        <v>1</v>
      </c>
      <c r="J33" s="73">
        <v>1</v>
      </c>
      <c r="K33" s="73">
        <v>1</v>
      </c>
      <c r="L33" s="73">
        <v>1</v>
      </c>
      <c r="M33" s="73">
        <v>1</v>
      </c>
      <c r="N33" s="73">
        <v>1</v>
      </c>
      <c r="O33" s="74"/>
      <c r="P33" s="73"/>
      <c r="Q33" s="75"/>
      <c r="R33" s="76">
        <v>0.5771296296296297</v>
      </c>
      <c r="S33" s="78">
        <f t="shared" si="2"/>
        <v>0.154212962962963</v>
      </c>
      <c r="T33" s="79">
        <f t="shared" si="1"/>
        <v>11</v>
      </c>
      <c r="U33" s="80"/>
      <c r="V33" s="80"/>
    </row>
    <row r="34" spans="1:22" s="52" customFormat="1" ht="12.75">
      <c r="A34" s="70">
        <v>54</v>
      </c>
      <c r="B34" s="71" t="str">
        <f>Equipos!B34</f>
        <v>Polaris Raid</v>
      </c>
      <c r="C34" s="72">
        <v>0.42291666666666666</v>
      </c>
      <c r="D34" s="73">
        <v>1</v>
      </c>
      <c r="E34" s="73">
        <v>1</v>
      </c>
      <c r="F34" s="73">
        <v>1</v>
      </c>
      <c r="G34" s="73">
        <v>1</v>
      </c>
      <c r="H34" s="73">
        <v>1</v>
      </c>
      <c r="I34" s="73"/>
      <c r="J34" s="73"/>
      <c r="K34" s="73">
        <v>1</v>
      </c>
      <c r="L34" s="73">
        <v>1</v>
      </c>
      <c r="M34" s="73">
        <v>1</v>
      </c>
      <c r="N34" s="73">
        <v>1</v>
      </c>
      <c r="O34" s="74"/>
      <c r="P34" s="73"/>
      <c r="Q34" s="75"/>
      <c r="R34" s="76">
        <v>0.556423611111111</v>
      </c>
      <c r="S34" s="78">
        <f t="shared" si="2"/>
        <v>0.1335069444444444</v>
      </c>
      <c r="T34" s="79">
        <f t="shared" si="1"/>
        <v>9</v>
      </c>
      <c r="U34" s="80"/>
      <c r="V34" s="80"/>
    </row>
    <row r="35" spans="1:22" s="52" customFormat="1" ht="12.75">
      <c r="A35" s="70">
        <v>55</v>
      </c>
      <c r="B35" s="71" t="str">
        <f>Equipos!B35</f>
        <v>MAGERIT DA +</v>
      </c>
      <c r="C35" s="72">
        <v>0.42291666666666666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73">
        <v>1</v>
      </c>
      <c r="J35" s="73">
        <v>1</v>
      </c>
      <c r="K35" s="73">
        <v>1</v>
      </c>
      <c r="L35" s="73">
        <v>1</v>
      </c>
      <c r="M35" s="73">
        <v>1</v>
      </c>
      <c r="N35" s="73">
        <v>1</v>
      </c>
      <c r="O35" s="74"/>
      <c r="P35" s="73"/>
      <c r="Q35" s="75"/>
      <c r="R35" s="76">
        <v>0.6172685185185185</v>
      </c>
      <c r="S35" s="78">
        <f t="shared" si="2"/>
        <v>0.19435185185185183</v>
      </c>
      <c r="T35" s="79">
        <f t="shared" si="1"/>
        <v>11</v>
      </c>
      <c r="U35" s="80"/>
      <c r="V35" s="80"/>
    </row>
    <row r="36" spans="1:22" s="52" customFormat="1" ht="12.75">
      <c r="A36" s="70">
        <v>56</v>
      </c>
      <c r="B36" s="71" t="str">
        <f>Equipos!B36</f>
        <v>ARNELA AVENTURA</v>
      </c>
      <c r="C36" s="72">
        <v>0.42291666666666666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3">
        <v>1</v>
      </c>
      <c r="O36" s="74"/>
      <c r="P36" s="73"/>
      <c r="Q36" s="75"/>
      <c r="R36" s="76">
        <v>0.5686226851851852</v>
      </c>
      <c r="S36" s="78">
        <f t="shared" si="2"/>
        <v>0.14570601851851855</v>
      </c>
      <c r="T36" s="79">
        <f t="shared" si="1"/>
        <v>11</v>
      </c>
      <c r="U36" s="80"/>
      <c r="V36" s="80"/>
    </row>
    <row r="37" spans="1:22" s="52" customFormat="1" ht="12.75">
      <c r="A37" s="70">
        <v>57</v>
      </c>
      <c r="B37" s="71" t="str">
        <f>Equipos!B37</f>
        <v>Polar Bombeiros Team</v>
      </c>
      <c r="C37" s="72">
        <v>0.42291666666666666</v>
      </c>
      <c r="D37" s="73">
        <v>1</v>
      </c>
      <c r="E37" s="73">
        <v>1</v>
      </c>
      <c r="F37" s="73">
        <v>1</v>
      </c>
      <c r="G37" s="73"/>
      <c r="H37" s="73"/>
      <c r="I37" s="73"/>
      <c r="J37" s="73">
        <v>1</v>
      </c>
      <c r="K37" s="73"/>
      <c r="L37" s="73"/>
      <c r="M37" s="73">
        <v>1</v>
      </c>
      <c r="N37" s="73">
        <v>1</v>
      </c>
      <c r="O37" s="74"/>
      <c r="P37" s="73"/>
      <c r="Q37" s="75"/>
      <c r="R37" s="76">
        <v>0.5781828703703703</v>
      </c>
      <c r="S37" s="78">
        <f t="shared" si="2"/>
        <v>0.15526620370370364</v>
      </c>
      <c r="T37" s="79">
        <f t="shared" si="1"/>
        <v>6</v>
      </c>
      <c r="U37" s="80"/>
      <c r="V37" s="80"/>
    </row>
    <row r="38" spans="1:22" s="52" customFormat="1" ht="12.75">
      <c r="A38" s="70">
        <v>58</v>
      </c>
      <c r="B38" s="71" t="str">
        <f>Equipos!B38</f>
        <v>ASTUR EXTREME AVENTURA</v>
      </c>
      <c r="C38" s="72">
        <v>0.42291666666666666</v>
      </c>
      <c r="D38" s="73">
        <v>1</v>
      </c>
      <c r="E38" s="73">
        <v>1</v>
      </c>
      <c r="F38" s="73">
        <v>1</v>
      </c>
      <c r="G38" s="73">
        <v>1</v>
      </c>
      <c r="H38" s="73">
        <v>1</v>
      </c>
      <c r="I38" s="73">
        <v>1</v>
      </c>
      <c r="J38" s="73">
        <v>1</v>
      </c>
      <c r="K38" s="73">
        <v>1</v>
      </c>
      <c r="L38" s="73">
        <v>1</v>
      </c>
      <c r="M38" s="73">
        <v>1</v>
      </c>
      <c r="N38" s="73">
        <v>1</v>
      </c>
      <c r="O38" s="74"/>
      <c r="P38" s="73"/>
      <c r="Q38" s="75"/>
      <c r="R38" s="76">
        <v>0.5605324074074074</v>
      </c>
      <c r="S38" s="78">
        <f t="shared" si="2"/>
        <v>0.13761574074074073</v>
      </c>
      <c r="T38" s="79">
        <f t="shared" si="1"/>
        <v>11</v>
      </c>
      <c r="U38" s="80"/>
      <c r="V38" s="80"/>
    </row>
    <row r="39" spans="1:22" s="52" customFormat="1" ht="12.75">
      <c r="A39" s="70">
        <v>59</v>
      </c>
      <c r="B39" s="71" t="str">
        <f>Equipos!B39</f>
        <v>MONTAÑA FERROL ZAMPALAMEIRAS</v>
      </c>
      <c r="C39" s="72">
        <v>0.42291666666666666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73">
        <v>1</v>
      </c>
      <c r="J39" s="73">
        <v>1</v>
      </c>
      <c r="K39" s="73">
        <v>1</v>
      </c>
      <c r="L39" s="73">
        <v>1</v>
      </c>
      <c r="M39" s="73">
        <v>1</v>
      </c>
      <c r="N39" s="73">
        <v>1</v>
      </c>
      <c r="O39" s="74"/>
      <c r="P39" s="73"/>
      <c r="Q39" s="75"/>
      <c r="R39" s="76">
        <v>0.553136574074074</v>
      </c>
      <c r="S39" s="78">
        <f t="shared" si="2"/>
        <v>0.13021990740740735</v>
      </c>
      <c r="T39" s="79">
        <f t="shared" si="1"/>
        <v>11</v>
      </c>
      <c r="U39" s="80"/>
      <c r="V39" s="80"/>
    </row>
    <row r="40" spans="1:22" s="52" customFormat="1" ht="12.75">
      <c r="A40" s="70">
        <v>60</v>
      </c>
      <c r="B40" s="71" t="str">
        <f>Equipos!B40</f>
        <v>SULSLOWLY</v>
      </c>
      <c r="C40" s="72">
        <v>0.42291666666666666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73">
        <v>1</v>
      </c>
      <c r="J40" s="73">
        <v>1</v>
      </c>
      <c r="K40" s="73">
        <v>1</v>
      </c>
      <c r="L40" s="73">
        <v>1</v>
      </c>
      <c r="M40" s="73">
        <v>1</v>
      </c>
      <c r="N40" s="73">
        <v>1</v>
      </c>
      <c r="O40" s="74"/>
      <c r="P40" s="73"/>
      <c r="Q40" s="75"/>
      <c r="R40" s="76">
        <v>0.6154050925925926</v>
      </c>
      <c r="S40" s="78">
        <f t="shared" si="2"/>
        <v>0.1924884259259259</v>
      </c>
      <c r="T40" s="79">
        <f t="shared" si="1"/>
        <v>11</v>
      </c>
      <c r="U40" s="80"/>
      <c r="V40" s="80"/>
    </row>
    <row r="41" spans="1:22" s="52" customFormat="1" ht="12.75">
      <c r="A41" s="70">
        <v>62</v>
      </c>
      <c r="B41" s="71" t="str">
        <f>Equipos!B41</f>
        <v>BOMBEIROS CORUÑA OS DE SEMPRE</v>
      </c>
      <c r="C41" s="72">
        <v>0.42291666666666666</v>
      </c>
      <c r="D41" s="73">
        <v>1</v>
      </c>
      <c r="E41" s="73">
        <v>1</v>
      </c>
      <c r="F41" s="73">
        <v>1</v>
      </c>
      <c r="G41" s="73">
        <v>1</v>
      </c>
      <c r="H41" s="73">
        <v>1</v>
      </c>
      <c r="I41" s="73"/>
      <c r="J41" s="73"/>
      <c r="K41" s="73">
        <v>1</v>
      </c>
      <c r="L41" s="73">
        <v>1</v>
      </c>
      <c r="M41" s="73">
        <v>1</v>
      </c>
      <c r="N41" s="73">
        <v>1</v>
      </c>
      <c r="O41" s="74"/>
      <c r="P41" s="73"/>
      <c r="Q41" s="75"/>
      <c r="R41" s="76">
        <v>0.5897222222222221</v>
      </c>
      <c r="S41" s="78">
        <f t="shared" si="2"/>
        <v>0.16680555555555548</v>
      </c>
      <c r="T41" s="79">
        <f t="shared" si="1"/>
        <v>9</v>
      </c>
      <c r="U41" s="80"/>
      <c r="V41" s="80"/>
    </row>
    <row r="42" spans="1:22" s="52" customFormat="1" ht="12.75">
      <c r="A42" s="70">
        <v>63</v>
      </c>
      <c r="B42" s="71" t="str">
        <f>Equipos!B42</f>
        <v>KASIRAIDERS</v>
      </c>
      <c r="C42" s="72">
        <v>0.42291666666666666</v>
      </c>
      <c r="D42" s="73">
        <v>1</v>
      </c>
      <c r="E42" s="73">
        <v>1</v>
      </c>
      <c r="F42" s="73">
        <v>1</v>
      </c>
      <c r="G42" s="73">
        <v>1</v>
      </c>
      <c r="H42" s="73">
        <v>1</v>
      </c>
      <c r="I42" s="73">
        <v>1</v>
      </c>
      <c r="J42" s="73">
        <v>1</v>
      </c>
      <c r="K42" s="73">
        <v>1</v>
      </c>
      <c r="L42" s="73">
        <v>1</v>
      </c>
      <c r="M42" s="73">
        <v>1</v>
      </c>
      <c r="N42" s="73">
        <v>1</v>
      </c>
      <c r="O42" s="74"/>
      <c r="P42" s="73"/>
      <c r="Q42" s="75"/>
      <c r="R42" s="76">
        <v>0.6510532407407408</v>
      </c>
      <c r="S42" s="78">
        <f t="shared" si="2"/>
        <v>0.22813657407407412</v>
      </c>
      <c r="T42" s="79">
        <f t="shared" si="1"/>
        <v>11</v>
      </c>
      <c r="U42" s="80"/>
      <c r="V42" s="80"/>
    </row>
    <row r="43" spans="1:22" s="52" customFormat="1" ht="12.75">
      <c r="A43" s="70">
        <v>64</v>
      </c>
      <c r="B43" s="71" t="str">
        <f>Equipos!B43</f>
        <v>ARTABROS FORMIGUEIRO</v>
      </c>
      <c r="C43" s="72">
        <v>0.42291666666666666</v>
      </c>
      <c r="D43" s="73">
        <v>1</v>
      </c>
      <c r="E43" s="73">
        <v>1</v>
      </c>
      <c r="F43" s="73">
        <v>1</v>
      </c>
      <c r="G43" s="73">
        <v>1</v>
      </c>
      <c r="H43" s="73">
        <v>1</v>
      </c>
      <c r="I43" s="73">
        <v>1</v>
      </c>
      <c r="J43" s="73">
        <v>1</v>
      </c>
      <c r="K43" s="73">
        <v>1</v>
      </c>
      <c r="L43" s="73">
        <v>1</v>
      </c>
      <c r="M43" s="73">
        <v>1</v>
      </c>
      <c r="N43" s="73">
        <v>1</v>
      </c>
      <c r="O43" s="74"/>
      <c r="P43" s="73"/>
      <c r="Q43" s="75"/>
      <c r="R43" s="76">
        <v>0.598287037037037</v>
      </c>
      <c r="S43" s="78">
        <f t="shared" si="2"/>
        <v>0.17537037037037034</v>
      </c>
      <c r="T43" s="79">
        <f t="shared" si="1"/>
        <v>11</v>
      </c>
      <c r="U43" s="80"/>
      <c r="V43" s="80"/>
    </row>
    <row r="44" spans="1:22" s="52" customFormat="1" ht="12.75">
      <c r="A44" s="70">
        <v>65</v>
      </c>
      <c r="B44" s="71" t="str">
        <f>Equipos!B44</f>
        <v>GALLAECIA PUFF</v>
      </c>
      <c r="C44" s="72">
        <v>0.42291666666666666</v>
      </c>
      <c r="D44" s="73">
        <v>1</v>
      </c>
      <c r="E44" s="73">
        <v>1</v>
      </c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>
        <v>1</v>
      </c>
      <c r="L44" s="73">
        <v>1</v>
      </c>
      <c r="M44" s="73">
        <v>1</v>
      </c>
      <c r="N44" s="73">
        <v>1</v>
      </c>
      <c r="O44" s="74"/>
      <c r="P44" s="73"/>
      <c r="Q44" s="75"/>
      <c r="R44" s="76">
        <v>0.5925578703703703</v>
      </c>
      <c r="S44" s="78">
        <f t="shared" si="2"/>
        <v>0.16964120370370367</v>
      </c>
      <c r="T44" s="79">
        <f t="shared" si="1"/>
        <v>11</v>
      </c>
      <c r="U44" s="80"/>
      <c r="V44" s="80"/>
    </row>
    <row r="45" spans="1:22" s="52" customFormat="1" ht="12.75">
      <c r="A45" s="70">
        <v>66</v>
      </c>
      <c r="B45" s="71" t="str">
        <f>Equipos!B45</f>
        <v>CAOS</v>
      </c>
      <c r="C45" s="72">
        <v>0.42291666666666666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>
        <v>1</v>
      </c>
      <c r="O45" s="74"/>
      <c r="P45" s="73"/>
      <c r="Q45" s="75"/>
      <c r="R45" s="76">
        <v>0.56125</v>
      </c>
      <c r="S45" s="78">
        <f t="shared" si="2"/>
        <v>0.13833333333333336</v>
      </c>
      <c r="T45" s="79">
        <f t="shared" si="1"/>
        <v>11</v>
      </c>
      <c r="U45" s="80"/>
      <c r="V45" s="80"/>
    </row>
    <row r="46" spans="1:22" s="52" customFormat="1" ht="12.75">
      <c r="A46" s="70">
        <v>67</v>
      </c>
      <c r="B46" s="71" t="str">
        <f>Equipos!B46</f>
        <v>SEO JOGAFAN</v>
      </c>
      <c r="C46" s="72">
        <v>0.42291666666666666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73">
        <v>1</v>
      </c>
      <c r="M46" s="73">
        <v>1</v>
      </c>
      <c r="N46" s="73">
        <v>1</v>
      </c>
      <c r="O46" s="74"/>
      <c r="P46" s="73"/>
      <c r="Q46" s="75"/>
      <c r="R46" s="76">
        <v>0.5378356481481482</v>
      </c>
      <c r="S46" s="78">
        <f t="shared" si="2"/>
        <v>0.11491898148148155</v>
      </c>
      <c r="T46" s="79">
        <f aca="true" t="shared" si="3" ref="T46:T51">SUM(D46:P46)</f>
        <v>11</v>
      </c>
      <c r="U46" s="80"/>
      <c r="V46" s="80"/>
    </row>
    <row r="47" spans="1:22" s="52" customFormat="1" ht="12.75">
      <c r="A47" s="70">
        <v>68</v>
      </c>
      <c r="B47" s="71" t="str">
        <f>Equipos!B47</f>
        <v>SEO Atesvi</v>
      </c>
      <c r="C47" s="72">
        <v>0.42291666666666666</v>
      </c>
      <c r="D47" s="73">
        <v>1</v>
      </c>
      <c r="E47" s="73">
        <v>1</v>
      </c>
      <c r="F47" s="73">
        <v>1</v>
      </c>
      <c r="G47" s="73">
        <v>1</v>
      </c>
      <c r="H47" s="73">
        <v>1</v>
      </c>
      <c r="I47" s="73"/>
      <c r="J47" s="73"/>
      <c r="K47" s="73">
        <v>1</v>
      </c>
      <c r="L47" s="73">
        <v>1</v>
      </c>
      <c r="M47" s="73">
        <v>1</v>
      </c>
      <c r="N47" s="73">
        <v>1</v>
      </c>
      <c r="O47" s="74"/>
      <c r="P47" s="73"/>
      <c r="Q47" s="75"/>
      <c r="R47" s="76">
        <v>0.5720717592592592</v>
      </c>
      <c r="S47" s="78">
        <f t="shared" si="2"/>
        <v>0.14915509259259258</v>
      </c>
      <c r="T47" s="79">
        <f t="shared" si="3"/>
        <v>9</v>
      </c>
      <c r="U47" s="80"/>
      <c r="V47" s="80"/>
    </row>
    <row r="48" spans="1:22" s="52" customFormat="1" ht="12.75">
      <c r="A48" s="70">
        <v>69</v>
      </c>
      <c r="B48" s="71" t="str">
        <f>Equipos!B48</f>
        <v>SEO CICLOS GOMEZ</v>
      </c>
      <c r="C48" s="72">
        <v>0.42291666666666666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  <c r="K48" s="73">
        <v>1</v>
      </c>
      <c r="L48" s="73">
        <v>1</v>
      </c>
      <c r="M48" s="73">
        <v>1</v>
      </c>
      <c r="N48" s="73">
        <v>1</v>
      </c>
      <c r="O48" s="74"/>
      <c r="P48" s="73"/>
      <c r="Q48" s="75"/>
      <c r="R48" s="76">
        <v>0.5857291666666666</v>
      </c>
      <c r="S48" s="78">
        <f t="shared" si="2"/>
        <v>0.16281249999999997</v>
      </c>
      <c r="T48" s="79">
        <f t="shared" si="3"/>
        <v>11</v>
      </c>
      <c r="U48" s="80"/>
      <c r="V48" s="80"/>
    </row>
    <row r="49" spans="1:22" s="52" customFormat="1" ht="12.75">
      <c r="A49" s="70">
        <v>70</v>
      </c>
      <c r="B49" s="71" t="str">
        <f>Equipos!B49</f>
        <v>QUENLLA RAID</v>
      </c>
      <c r="C49" s="72">
        <v>0.42291666666666666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/>
      <c r="K49" s="73"/>
      <c r="L49" s="73">
        <v>1</v>
      </c>
      <c r="M49" s="73">
        <v>1</v>
      </c>
      <c r="N49" s="73">
        <v>1</v>
      </c>
      <c r="O49" s="74"/>
      <c r="P49" s="73"/>
      <c r="Q49" s="75"/>
      <c r="R49" s="76">
        <v>0.6313888888888889</v>
      </c>
      <c r="S49" s="78">
        <f t="shared" si="2"/>
        <v>0.20847222222222223</v>
      </c>
      <c r="T49" s="79">
        <f t="shared" si="3"/>
        <v>9</v>
      </c>
      <c r="U49" s="80"/>
      <c r="V49" s="80"/>
    </row>
    <row r="50" spans="1:22" s="52" customFormat="1" ht="12.75">
      <c r="A50" s="70">
        <v>71</v>
      </c>
      <c r="B50" s="71" t="str">
        <f>Equipos!B50</f>
        <v>DESTILARIA</v>
      </c>
      <c r="C50" s="72">
        <v>0.42291666666666666</v>
      </c>
      <c r="D50" s="73">
        <v>1</v>
      </c>
      <c r="E50" s="73">
        <v>1</v>
      </c>
      <c r="F50" s="73">
        <v>1</v>
      </c>
      <c r="G50" s="73">
        <v>1</v>
      </c>
      <c r="H50" s="73">
        <v>1</v>
      </c>
      <c r="I50" s="73"/>
      <c r="J50" s="73">
        <v>1</v>
      </c>
      <c r="K50" s="73">
        <v>1</v>
      </c>
      <c r="L50" s="73">
        <v>1</v>
      </c>
      <c r="M50" s="73">
        <v>1</v>
      </c>
      <c r="N50" s="73">
        <v>1</v>
      </c>
      <c r="O50" s="74"/>
      <c r="P50" s="73"/>
      <c r="Q50" s="75"/>
      <c r="R50" s="76">
        <v>0.5682754629629629</v>
      </c>
      <c r="S50" s="78">
        <f t="shared" si="2"/>
        <v>0.14535879629629628</v>
      </c>
      <c r="T50" s="79">
        <f t="shared" si="3"/>
        <v>10</v>
      </c>
      <c r="U50" s="80"/>
      <c r="V50" s="80"/>
    </row>
    <row r="51" spans="1:22" s="52" customFormat="1" ht="12.75">
      <c r="A51" s="70">
        <v>72</v>
      </c>
      <c r="B51" s="71" t="str">
        <f>Equipos!B51</f>
        <v>LKT RAID</v>
      </c>
      <c r="C51" s="72">
        <v>0.42291666666666666</v>
      </c>
      <c r="D51" s="73">
        <v>1</v>
      </c>
      <c r="E51" s="73">
        <v>1</v>
      </c>
      <c r="F51" s="73">
        <v>1</v>
      </c>
      <c r="G51" s="73">
        <v>1</v>
      </c>
      <c r="H51" s="73">
        <v>1</v>
      </c>
      <c r="I51" s="73">
        <v>1</v>
      </c>
      <c r="J51" s="73">
        <v>1</v>
      </c>
      <c r="K51" s="73">
        <v>1</v>
      </c>
      <c r="L51" s="73">
        <v>1</v>
      </c>
      <c r="M51" s="73">
        <v>1</v>
      </c>
      <c r="N51" s="73">
        <v>1</v>
      </c>
      <c r="O51" s="74"/>
      <c r="P51" s="73"/>
      <c r="Q51" s="75"/>
      <c r="R51" s="76">
        <v>0.5713425925925926</v>
      </c>
      <c r="S51" s="78">
        <f t="shared" si="2"/>
        <v>0.1484259259259259</v>
      </c>
      <c r="T51" s="79">
        <f t="shared" si="3"/>
        <v>11</v>
      </c>
      <c r="U51" s="80"/>
      <c r="V51" s="80"/>
    </row>
    <row r="54" spans="1:20" s="136" customFormat="1" ht="12.75">
      <c r="A54" s="137"/>
      <c r="B54" s="137"/>
      <c r="C54" s="143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43"/>
      <c r="R54" s="137"/>
      <c r="S54" s="137"/>
      <c r="T54" s="137"/>
    </row>
    <row r="55" spans="1:20" s="136" customFormat="1" ht="12.75" customHeight="1">
      <c r="A55" s="164"/>
      <c r="B55" s="164"/>
      <c r="C55" s="143"/>
      <c r="D55" s="153"/>
      <c r="E55" s="143"/>
      <c r="F55" s="143"/>
      <c r="G55" s="143"/>
      <c r="H55" s="143"/>
      <c r="I55" s="143"/>
      <c r="J55" s="143"/>
      <c r="K55" s="143"/>
      <c r="L55" s="143"/>
      <c r="M55" s="152"/>
      <c r="N55" s="143"/>
      <c r="O55" s="143"/>
      <c r="P55" s="143"/>
      <c r="Q55" s="143"/>
      <c r="R55" s="140"/>
      <c r="S55" s="154"/>
      <c r="T55" s="143"/>
    </row>
    <row r="56" spans="1:20" s="136" customFormat="1" ht="12.75">
      <c r="A56" s="164"/>
      <c r="B56" s="164"/>
      <c r="C56" s="143"/>
      <c r="D56" s="153"/>
      <c r="E56" s="143"/>
      <c r="F56" s="143"/>
      <c r="G56" s="143"/>
      <c r="H56" s="143"/>
      <c r="I56" s="143"/>
      <c r="J56" s="143"/>
      <c r="K56" s="143"/>
      <c r="L56" s="143"/>
      <c r="M56" s="152"/>
      <c r="N56" s="143"/>
      <c r="O56" s="143"/>
      <c r="P56" s="143"/>
      <c r="Q56" s="143"/>
      <c r="R56" s="140"/>
      <c r="S56" s="154"/>
      <c r="T56" s="143"/>
    </row>
    <row r="57" spans="1:20" s="136" customFormat="1" ht="12.75">
      <c r="A57" s="143"/>
      <c r="B57" s="155"/>
      <c r="C57" s="143"/>
      <c r="D57" s="153"/>
      <c r="E57" s="143"/>
      <c r="F57" s="143"/>
      <c r="G57" s="143"/>
      <c r="H57" s="143"/>
      <c r="I57" s="143"/>
      <c r="J57" s="143"/>
      <c r="K57" s="143"/>
      <c r="L57" s="143"/>
      <c r="M57" s="152"/>
      <c r="N57" s="143"/>
      <c r="O57" s="143"/>
      <c r="P57" s="143"/>
      <c r="Q57" s="143"/>
      <c r="R57" s="156"/>
      <c r="S57" s="154"/>
      <c r="T57" s="143"/>
    </row>
    <row r="58" spans="1:20" s="136" customFormat="1" ht="12.75">
      <c r="A58" s="143"/>
      <c r="B58" s="155"/>
      <c r="C58" s="143"/>
      <c r="D58" s="153"/>
      <c r="E58" s="143"/>
      <c r="F58" s="143"/>
      <c r="G58" s="143"/>
      <c r="H58" s="143"/>
      <c r="I58" s="143"/>
      <c r="J58" s="143"/>
      <c r="K58" s="143"/>
      <c r="L58" s="143"/>
      <c r="M58" s="152"/>
      <c r="N58" s="143"/>
      <c r="O58" s="143"/>
      <c r="P58" s="143"/>
      <c r="Q58" s="143"/>
      <c r="R58" s="156"/>
      <c r="S58" s="154"/>
      <c r="T58" s="143"/>
    </row>
    <row r="59" spans="1:20" s="136" customFormat="1" ht="12.75">
      <c r="A59" s="143"/>
      <c r="B59" s="155"/>
      <c r="C59" s="143"/>
      <c r="D59" s="153"/>
      <c r="E59" s="143"/>
      <c r="F59" s="143"/>
      <c r="G59" s="143"/>
      <c r="H59" s="143"/>
      <c r="I59" s="143"/>
      <c r="J59" s="143"/>
      <c r="K59" s="143"/>
      <c r="L59" s="143"/>
      <c r="M59" s="152"/>
      <c r="N59" s="143"/>
      <c r="O59" s="143"/>
      <c r="P59" s="143"/>
      <c r="Q59" s="143"/>
      <c r="R59" s="156"/>
      <c r="S59" s="154"/>
      <c r="T59" s="143"/>
    </row>
    <row r="60" spans="1:20" s="136" customFormat="1" ht="11.25">
      <c r="A60" s="143"/>
      <c r="B60" s="155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56"/>
      <c r="S60" s="154"/>
      <c r="T60" s="143"/>
    </row>
    <row r="61" spans="1:20" s="136" customFormat="1" ht="11.25">
      <c r="A61" s="143"/>
      <c r="B61" s="155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56"/>
      <c r="S61" s="154"/>
      <c r="T61" s="143"/>
    </row>
    <row r="62" spans="1:20" s="136" customFormat="1" ht="11.25">
      <c r="A62" s="143"/>
      <c r="B62" s="155"/>
      <c r="C62" s="143"/>
      <c r="D62" s="146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43"/>
      <c r="Q62" s="143"/>
      <c r="R62" s="156"/>
      <c r="S62" s="154"/>
      <c r="T62" s="143"/>
    </row>
    <row r="63" spans="1:20" s="136" customFormat="1" ht="11.25">
      <c r="A63" s="143"/>
      <c r="B63" s="155"/>
      <c r="C63" s="143"/>
      <c r="D63" s="149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56"/>
      <c r="S63" s="154"/>
      <c r="T63" s="143"/>
    </row>
    <row r="64" spans="1:20" s="136" customFormat="1" ht="11.25">
      <c r="A64" s="143"/>
      <c r="B64" s="155"/>
      <c r="C64" s="143"/>
      <c r="D64" s="149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56"/>
      <c r="S64" s="154"/>
      <c r="T64" s="143"/>
    </row>
    <row r="65" spans="1:20" s="136" customFormat="1" ht="11.25">
      <c r="A65" s="143"/>
      <c r="B65" s="155"/>
      <c r="C65" s="143"/>
      <c r="D65" s="149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56"/>
      <c r="S65" s="154"/>
      <c r="T65" s="143"/>
    </row>
    <row r="66" spans="1:20" s="136" customFormat="1" ht="11.25">
      <c r="A66" s="143"/>
      <c r="B66" s="155"/>
      <c r="C66" s="143"/>
      <c r="D66" s="149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56"/>
      <c r="S66" s="154"/>
      <c r="T66" s="143"/>
    </row>
    <row r="67" spans="1:20" s="136" customFormat="1" ht="11.25">
      <c r="A67" s="143"/>
      <c r="B67" s="155"/>
      <c r="C67" s="143"/>
      <c r="D67" s="149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56"/>
      <c r="S67" s="154"/>
      <c r="T67" s="143"/>
    </row>
    <row r="68" spans="1:20" s="136" customFormat="1" ht="11.25">
      <c r="A68" s="143"/>
      <c r="B68" s="155"/>
      <c r="C68" s="143"/>
      <c r="D68" s="149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56"/>
      <c r="S68" s="154"/>
      <c r="T68" s="143"/>
    </row>
    <row r="69" spans="1:20" s="136" customFormat="1" ht="11.25">
      <c r="A69" s="143"/>
      <c r="B69" s="155"/>
      <c r="C69" s="143"/>
      <c r="D69" s="149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56"/>
      <c r="S69" s="154"/>
      <c r="T69" s="143"/>
    </row>
    <row r="70" spans="1:20" s="136" customFormat="1" ht="11.25">
      <c r="A70" s="143"/>
      <c r="B70" s="155"/>
      <c r="C70" s="143"/>
      <c r="D70" s="149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56"/>
      <c r="S70" s="154"/>
      <c r="T70" s="143"/>
    </row>
    <row r="71" spans="1:20" s="136" customFormat="1" ht="11.25">
      <c r="A71" s="143"/>
      <c r="B71" s="155"/>
      <c r="C71" s="143"/>
      <c r="D71" s="149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56"/>
      <c r="S71" s="154"/>
      <c r="T71" s="143"/>
    </row>
    <row r="72" spans="1:20" s="136" customFormat="1" ht="11.25">
      <c r="A72" s="143"/>
      <c r="B72" s="155"/>
      <c r="C72" s="143"/>
      <c r="D72" s="149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56"/>
      <c r="S72" s="154"/>
      <c r="T72" s="143"/>
    </row>
    <row r="73" spans="1:20" s="136" customFormat="1" ht="11.25">
      <c r="A73" s="143"/>
      <c r="B73" s="155"/>
      <c r="C73" s="143"/>
      <c r="D73" s="158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56"/>
      <c r="S73" s="154"/>
      <c r="T73" s="143"/>
    </row>
  </sheetData>
  <sheetProtection/>
  <mergeCells count="4">
    <mergeCell ref="D5:E5"/>
    <mergeCell ref="F5:L5"/>
    <mergeCell ref="M5:N5"/>
    <mergeCell ref="A55:B56"/>
  </mergeCells>
  <conditionalFormatting sqref="D11:P51">
    <cfRule type="cellIs" priority="2" dxfId="23" operator="greaterThan" stopIfTrue="1">
      <formula>0</formula>
    </cfRule>
  </conditionalFormatting>
  <conditionalFormatting sqref="R11:S51">
    <cfRule type="cellIs" priority="3" dxfId="22" operator="lessThanOrEqual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80" zoomScaleNormal="80" zoomScalePageLayoutView="0" workbookViewId="0" topLeftCell="G1">
      <pane ySplit="615" topLeftCell="A2" activePane="bottomLeft" state="split"/>
      <selection pane="topLeft" activeCell="AF1" sqref="AF1:AF16384"/>
      <selection pane="bottomLeft" activeCell="Y36" sqref="Y36"/>
    </sheetView>
  </sheetViews>
  <sheetFormatPr defaultColWidth="11.421875" defaultRowHeight="12.75"/>
  <cols>
    <col min="1" max="1" width="7.421875" style="36" customWidth="1"/>
    <col min="2" max="2" width="13.421875" style="37" customWidth="1"/>
    <col min="3" max="3" width="7.7109375" style="83" customWidth="1"/>
    <col min="4" max="28" width="6.7109375" style="36" customWidth="1"/>
    <col min="29" max="29" width="3.140625" style="36" customWidth="1"/>
    <col min="30" max="30" width="9.28125" style="38" customWidth="1"/>
    <col min="31" max="31" width="8.57421875" style="36" customWidth="1"/>
    <col min="32" max="32" width="20.7109375" style="40" customWidth="1"/>
    <col min="33" max="33" width="9.421875" style="36" customWidth="1"/>
    <col min="34" max="35" width="8.140625" style="7" customWidth="1"/>
    <col min="36" max="16384" width="11.421875" style="7" customWidth="1"/>
  </cols>
  <sheetData>
    <row r="1" spans="1:33" ht="30" customHeight="1">
      <c r="A1" s="4"/>
      <c r="B1" s="41" t="str">
        <f>Equipos!B1</f>
        <v>Somozas Extreme 2011</v>
      </c>
      <c r="C1" s="8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2"/>
      <c r="AD1" s="42"/>
      <c r="AE1" s="42"/>
      <c r="AF1" s="42" t="str">
        <f>Equipos!K1</f>
        <v>Liga Española de Raids de Aventura 2011</v>
      </c>
      <c r="AG1" s="42"/>
    </row>
    <row r="2" spans="1:33" ht="42" customHeight="1">
      <c r="A2" s="43"/>
      <c r="B2" s="44" t="s">
        <v>37</v>
      </c>
      <c r="C2" s="85"/>
      <c r="D2" s="43"/>
      <c r="E2" s="43"/>
      <c r="F2" s="43"/>
      <c r="G2" s="43"/>
      <c r="H2" s="45"/>
      <c r="I2" s="43"/>
      <c r="J2" s="43"/>
      <c r="K2" s="43"/>
      <c r="L2" s="43"/>
      <c r="M2" s="46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7" t="s">
        <v>21</v>
      </c>
      <c r="AD2" s="48"/>
      <c r="AE2" s="49"/>
      <c r="AF2" s="7"/>
      <c r="AG2" s="7"/>
    </row>
    <row r="3" spans="1:33" ht="12.75" customHeight="1" hidden="1">
      <c r="A3" s="43"/>
      <c r="B3" s="51"/>
      <c r="C3" s="85"/>
      <c r="D3" s="43"/>
      <c r="E3" s="43"/>
      <c r="F3" s="43"/>
      <c r="G3" s="43"/>
      <c r="H3" s="45"/>
      <c r="I3" s="43"/>
      <c r="J3" s="43"/>
      <c r="K3" s="43"/>
      <c r="L3" s="43"/>
      <c r="M3" s="46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7"/>
      <c r="AD3" s="48"/>
      <c r="AE3" s="49"/>
      <c r="AF3" s="7"/>
      <c r="AG3" s="7"/>
    </row>
    <row r="4" spans="1:30" s="13" customFormat="1" ht="12">
      <c r="A4" s="12"/>
      <c r="B4" s="52"/>
      <c r="C4" s="86" t="s">
        <v>22</v>
      </c>
      <c r="D4" s="54">
        <v>1</v>
      </c>
      <c r="E4" s="55" t="s">
        <v>38</v>
      </c>
      <c r="F4" s="55" t="s">
        <v>39</v>
      </c>
      <c r="G4" s="55" t="s">
        <v>40</v>
      </c>
      <c r="H4" s="55" t="s">
        <v>41</v>
      </c>
      <c r="I4" s="55" t="s">
        <v>42</v>
      </c>
      <c r="J4" s="55" t="s">
        <v>43</v>
      </c>
      <c r="K4" s="55" t="s">
        <v>44</v>
      </c>
      <c r="L4" s="55" t="s">
        <v>45</v>
      </c>
      <c r="M4" s="55" t="s">
        <v>46</v>
      </c>
      <c r="N4" s="55" t="s">
        <v>48</v>
      </c>
      <c r="O4" s="55" t="s">
        <v>49</v>
      </c>
      <c r="P4" s="55" t="s">
        <v>50</v>
      </c>
      <c r="Q4" s="55"/>
      <c r="R4" s="55"/>
      <c r="S4" s="55" t="s">
        <v>51</v>
      </c>
      <c r="T4" s="55" t="s">
        <v>52</v>
      </c>
      <c r="U4" s="55"/>
      <c r="V4" s="55"/>
      <c r="W4" s="55" t="s">
        <v>53</v>
      </c>
      <c r="X4" s="55" t="s">
        <v>51</v>
      </c>
      <c r="Y4" s="55"/>
      <c r="Z4" s="55" t="s">
        <v>50</v>
      </c>
      <c r="AA4" s="55"/>
      <c r="AB4" s="55"/>
      <c r="AC4" s="56"/>
      <c r="AD4" s="16"/>
    </row>
    <row r="5" spans="1:30" s="13" customFormat="1" ht="12.75">
      <c r="A5" s="12"/>
      <c r="C5" s="86" t="s">
        <v>24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6"/>
      <c r="AD5" s="12"/>
    </row>
    <row r="6" spans="1:30" s="13" customFormat="1" ht="10.5">
      <c r="A6" s="12"/>
      <c r="B6" s="59"/>
      <c r="C6" s="87" t="s">
        <v>27</v>
      </c>
      <c r="D6" s="55" t="s">
        <v>46</v>
      </c>
      <c r="E6" s="55" t="s">
        <v>47</v>
      </c>
      <c r="F6" s="55" t="s">
        <v>48</v>
      </c>
      <c r="G6" s="55" t="s">
        <v>49</v>
      </c>
      <c r="H6" s="55" t="s">
        <v>50</v>
      </c>
      <c r="I6" s="55" t="s">
        <v>52</v>
      </c>
      <c r="J6" s="55" t="s">
        <v>53</v>
      </c>
      <c r="K6" s="55" t="s">
        <v>54</v>
      </c>
      <c r="L6" s="55" t="s">
        <v>51</v>
      </c>
      <c r="M6" s="55" t="s">
        <v>55</v>
      </c>
      <c r="N6" s="55" t="s">
        <v>56</v>
      </c>
      <c r="O6" s="55" t="s">
        <v>57</v>
      </c>
      <c r="P6" s="55" t="s">
        <v>58</v>
      </c>
      <c r="Q6" s="55" t="s">
        <v>59</v>
      </c>
      <c r="R6" s="55" t="s">
        <v>60</v>
      </c>
      <c r="S6" s="55" t="s">
        <v>61</v>
      </c>
      <c r="T6" s="55" t="s">
        <v>62</v>
      </c>
      <c r="U6" s="55" t="s">
        <v>63</v>
      </c>
      <c r="V6" s="55" t="s">
        <v>64</v>
      </c>
      <c r="W6" s="55" t="s">
        <v>65</v>
      </c>
      <c r="X6" s="55" t="s">
        <v>66</v>
      </c>
      <c r="Y6" s="55" t="s">
        <v>67</v>
      </c>
      <c r="Z6" s="55" t="s">
        <v>68</v>
      </c>
      <c r="AA6" s="55" t="s">
        <v>69</v>
      </c>
      <c r="AB6" s="55" t="s">
        <v>70</v>
      </c>
      <c r="AC6" s="61"/>
      <c r="AD6" s="12"/>
    </row>
    <row r="7" spans="1:30" s="13" customFormat="1" ht="12.75">
      <c r="A7" s="12"/>
      <c r="B7" s="62" t="s">
        <v>30</v>
      </c>
      <c r="C7" s="86" t="s">
        <v>31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20</v>
      </c>
      <c r="J7" s="63">
        <v>10</v>
      </c>
      <c r="K7" s="63"/>
      <c r="L7" s="63">
        <v>10</v>
      </c>
      <c r="M7" s="63">
        <v>10</v>
      </c>
      <c r="N7" s="63">
        <v>10</v>
      </c>
      <c r="O7" s="63">
        <v>10</v>
      </c>
      <c r="P7" s="63">
        <v>10</v>
      </c>
      <c r="Q7" s="63">
        <v>10</v>
      </c>
      <c r="R7" s="63">
        <v>10</v>
      </c>
      <c r="S7" s="63"/>
      <c r="T7" s="63">
        <v>20</v>
      </c>
      <c r="U7" s="63"/>
      <c r="V7" s="63"/>
      <c r="W7" s="63">
        <v>10</v>
      </c>
      <c r="X7" s="63"/>
      <c r="Y7" s="63"/>
      <c r="Z7" s="63">
        <v>10</v>
      </c>
      <c r="AA7" s="63">
        <v>10</v>
      </c>
      <c r="AB7" s="63">
        <v>10</v>
      </c>
      <c r="AC7" s="56"/>
      <c r="AD7" s="16"/>
    </row>
    <row r="8" spans="30:33" ht="11.25">
      <c r="AD8" s="36"/>
      <c r="AE8" s="7"/>
      <c r="AF8" s="7"/>
      <c r="AG8" s="7"/>
    </row>
    <row r="9" spans="30:33" ht="11.25" hidden="1">
      <c r="AD9" s="36"/>
      <c r="AE9" s="7"/>
      <c r="AF9" s="7"/>
      <c r="AG9" s="7"/>
    </row>
    <row r="10" spans="1:33" ht="12" customHeight="1">
      <c r="A10" s="64" t="str">
        <f>Equipos!A10</f>
        <v>Dorsal</v>
      </c>
      <c r="B10" s="65" t="str">
        <f>Equipos!B10</f>
        <v>Aventura</v>
      </c>
      <c r="C10" s="88" t="s">
        <v>32</v>
      </c>
      <c r="D10" s="67">
        <f aca="true" t="shared" si="0" ref="D10:W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6</v>
      </c>
      <c r="J10" s="67" t="str">
        <f t="shared" si="0"/>
        <v>7</v>
      </c>
      <c r="K10" s="67" t="str">
        <f t="shared" si="0"/>
        <v>10</v>
      </c>
      <c r="L10" s="67" t="str">
        <f t="shared" si="0"/>
        <v>11</v>
      </c>
      <c r="M10" s="67" t="str">
        <f t="shared" si="0"/>
        <v>12</v>
      </c>
      <c r="N10" s="67" t="str">
        <f t="shared" si="0"/>
        <v>14</v>
      </c>
      <c r="O10" s="67" t="str">
        <f t="shared" si="0"/>
        <v>15</v>
      </c>
      <c r="P10" s="67" t="str">
        <f t="shared" si="0"/>
        <v>16</v>
      </c>
      <c r="Q10" s="67"/>
      <c r="R10" s="67"/>
      <c r="S10" s="67" t="str">
        <f>S4</f>
        <v>19</v>
      </c>
      <c r="T10" s="67" t="str">
        <f t="shared" si="0"/>
        <v>17</v>
      </c>
      <c r="U10" s="67"/>
      <c r="V10" s="67"/>
      <c r="W10" s="67" t="str">
        <f t="shared" si="0"/>
        <v>18</v>
      </c>
      <c r="X10" s="67" t="str">
        <f>X4</f>
        <v>19</v>
      </c>
      <c r="Y10" s="67"/>
      <c r="Z10" s="67" t="str">
        <f>Z4</f>
        <v>16</v>
      </c>
      <c r="AA10" s="67"/>
      <c r="AB10" s="67"/>
      <c r="AC10" s="68"/>
      <c r="AD10" s="67" t="s">
        <v>33</v>
      </c>
      <c r="AE10" s="67" t="s">
        <v>34</v>
      </c>
      <c r="AF10" s="67" t="s">
        <v>35</v>
      </c>
      <c r="AG10" s="66" t="s">
        <v>126</v>
      </c>
    </row>
    <row r="11" spans="1:34" s="52" customFormat="1" ht="12.75">
      <c r="A11" s="70">
        <f>Equipos!A11</f>
        <v>31</v>
      </c>
      <c r="B11" s="71" t="str">
        <f>Equipos!B11</f>
        <v>ASTUR EXTREM- LOS MARTINEZ</v>
      </c>
      <c r="C11" s="89">
        <f>'Tiempos E-1'!R11</f>
        <v>0.5380439814814815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73">
        <v>1</v>
      </c>
      <c r="J11" s="73">
        <v>1</v>
      </c>
      <c r="K11" s="73">
        <v>1</v>
      </c>
      <c r="L11" s="73">
        <v>1</v>
      </c>
      <c r="M11" s="73">
        <v>1</v>
      </c>
      <c r="N11" s="73">
        <v>1</v>
      </c>
      <c r="O11" s="73">
        <v>1</v>
      </c>
      <c r="P11" s="73">
        <v>1</v>
      </c>
      <c r="Q11" s="73">
        <v>1</v>
      </c>
      <c r="R11" s="73">
        <v>1</v>
      </c>
      <c r="S11" s="73">
        <v>1</v>
      </c>
      <c r="T11" s="73">
        <v>2</v>
      </c>
      <c r="U11" s="90"/>
      <c r="V11" s="90"/>
      <c r="W11" s="73">
        <v>1</v>
      </c>
      <c r="X11" s="73">
        <v>1</v>
      </c>
      <c r="Y11" s="73">
        <v>1</v>
      </c>
      <c r="Z11" s="73">
        <v>1</v>
      </c>
      <c r="AA11" s="73">
        <v>1</v>
      </c>
      <c r="AB11" s="73">
        <v>1</v>
      </c>
      <c r="AC11" s="75"/>
      <c r="AD11" s="76">
        <v>0.8762152777777777</v>
      </c>
      <c r="AE11" s="91">
        <v>0.005555555555555556</v>
      </c>
      <c r="AF11" s="126">
        <f>AD11-C11-AE11</f>
        <v>0.33261574074074074</v>
      </c>
      <c r="AG11" s="79">
        <f aca="true" t="shared" si="1" ref="AG11:AG51">SUM(D11:AB11)</f>
        <v>24</v>
      </c>
      <c r="AH11" s="80"/>
    </row>
    <row r="12" spans="1:34" s="52" customFormat="1" ht="12.75">
      <c r="A12" s="70">
        <f>Equipos!A12</f>
        <v>32</v>
      </c>
      <c r="B12" s="71" t="str">
        <f>Equipos!B12</f>
        <v>FAI CAMIÑO</v>
      </c>
      <c r="C12" s="89">
        <f>'Tiempos E-1'!R12</f>
        <v>0.5775578703703704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>
        <v>1</v>
      </c>
      <c r="J12" s="73">
        <v>1</v>
      </c>
      <c r="K12" s="73">
        <v>1</v>
      </c>
      <c r="L12" s="73">
        <v>1</v>
      </c>
      <c r="M12" s="73">
        <v>1</v>
      </c>
      <c r="N12" s="73">
        <v>1</v>
      </c>
      <c r="O12" s="73">
        <v>1</v>
      </c>
      <c r="P12" s="73">
        <v>1</v>
      </c>
      <c r="Q12" s="73">
        <v>1</v>
      </c>
      <c r="R12" s="73">
        <v>1</v>
      </c>
      <c r="S12" s="73">
        <v>1</v>
      </c>
      <c r="T12" s="73">
        <v>2</v>
      </c>
      <c r="U12" s="90"/>
      <c r="V12" s="90"/>
      <c r="W12" s="73">
        <v>1</v>
      </c>
      <c r="X12" s="73">
        <v>1</v>
      </c>
      <c r="Y12" s="73">
        <v>1</v>
      </c>
      <c r="Z12" s="73">
        <v>1</v>
      </c>
      <c r="AA12" s="73">
        <v>1</v>
      </c>
      <c r="AB12" s="73">
        <v>1</v>
      </c>
      <c r="AC12" s="75"/>
      <c r="AD12" s="76">
        <v>1.021388888888889</v>
      </c>
      <c r="AE12" s="91">
        <v>0.004166666666666667</v>
      </c>
      <c r="AF12" s="126">
        <f aca="true" t="shared" si="2" ref="AF12:AF30">AD12-C12-AE12</f>
        <v>0.4396643518518518</v>
      </c>
      <c r="AG12" s="79">
        <f t="shared" si="1"/>
        <v>24</v>
      </c>
      <c r="AH12" s="80"/>
    </row>
    <row r="13" spans="1:33" s="52" customFormat="1" ht="12.75">
      <c r="A13" s="70">
        <f>Equipos!A13</f>
        <v>33</v>
      </c>
      <c r="B13" s="71" t="str">
        <f>Equipos!B13</f>
        <v>MATOJOMA RAID</v>
      </c>
      <c r="C13" s="89">
        <f>'Tiempos E-1'!R13</f>
        <v>0.5681712962962963</v>
      </c>
      <c r="D13" s="73">
        <v>1</v>
      </c>
      <c r="E13" s="73">
        <v>1</v>
      </c>
      <c r="F13" s="73">
        <v>1</v>
      </c>
      <c r="G13" s="73">
        <v>1</v>
      </c>
      <c r="H13" s="73">
        <v>1</v>
      </c>
      <c r="I13" s="73">
        <v>1</v>
      </c>
      <c r="J13" s="73">
        <v>1</v>
      </c>
      <c r="K13" s="73">
        <v>1</v>
      </c>
      <c r="L13" s="73"/>
      <c r="M13" s="73">
        <v>1</v>
      </c>
      <c r="N13" s="73">
        <v>1</v>
      </c>
      <c r="O13" s="73">
        <v>1</v>
      </c>
      <c r="P13" s="73">
        <v>1</v>
      </c>
      <c r="Q13" s="73">
        <v>1</v>
      </c>
      <c r="R13" s="73">
        <v>1</v>
      </c>
      <c r="S13" s="73">
        <v>1</v>
      </c>
      <c r="T13" s="73">
        <v>2</v>
      </c>
      <c r="U13" s="90"/>
      <c r="V13" s="90"/>
      <c r="W13" s="73">
        <v>1</v>
      </c>
      <c r="X13" s="73">
        <v>1</v>
      </c>
      <c r="Y13" s="73">
        <v>1</v>
      </c>
      <c r="Z13" s="73">
        <v>1</v>
      </c>
      <c r="AA13" s="73">
        <v>1</v>
      </c>
      <c r="AB13" s="73">
        <v>1</v>
      </c>
      <c r="AC13" s="75"/>
      <c r="AD13" s="76">
        <v>1.0338541666666667</v>
      </c>
      <c r="AE13" s="91">
        <v>0.002777777777777778</v>
      </c>
      <c r="AF13" s="126">
        <f t="shared" si="2"/>
        <v>0.4629050925925927</v>
      </c>
      <c r="AG13" s="79">
        <f t="shared" si="1"/>
        <v>23</v>
      </c>
    </row>
    <row r="14" spans="1:34" s="52" customFormat="1" ht="12.75">
      <c r="A14" s="70">
        <f>Equipos!A14</f>
        <v>34</v>
      </c>
      <c r="B14" s="71" t="str">
        <f>Equipos!B14</f>
        <v>PEÑA GUARA AVENTURA</v>
      </c>
      <c r="C14" s="89">
        <f>'Tiempos E-1'!R14</f>
        <v>0.5391782407407407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  <c r="J14" s="73">
        <v>1</v>
      </c>
      <c r="K14" s="73">
        <v>1</v>
      </c>
      <c r="L14" s="73">
        <v>1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73">
        <v>1</v>
      </c>
      <c r="T14" s="73">
        <v>2</v>
      </c>
      <c r="U14" s="90"/>
      <c r="V14" s="90"/>
      <c r="W14" s="73">
        <v>1</v>
      </c>
      <c r="X14" s="73">
        <v>1</v>
      </c>
      <c r="Y14" s="73">
        <v>1</v>
      </c>
      <c r="Z14" s="73">
        <v>1</v>
      </c>
      <c r="AA14" s="73">
        <v>1</v>
      </c>
      <c r="AB14" s="73">
        <v>1</v>
      </c>
      <c r="AC14" s="75"/>
      <c r="AD14" s="76">
        <v>0.8658217592592593</v>
      </c>
      <c r="AE14" s="77">
        <v>0</v>
      </c>
      <c r="AF14" s="126">
        <f t="shared" si="2"/>
        <v>0.3266435185185186</v>
      </c>
      <c r="AG14" s="79">
        <f t="shared" si="1"/>
        <v>24</v>
      </c>
      <c r="AH14" s="80"/>
    </row>
    <row r="15" spans="1:34" s="52" customFormat="1" ht="12.75">
      <c r="A15" s="70">
        <f>Equipos!A15</f>
        <v>35</v>
      </c>
      <c r="B15" s="71" t="str">
        <f>Equipos!B15</f>
        <v>KABUTEI</v>
      </c>
      <c r="C15" s="89">
        <f>'Tiempos E-1'!R15</f>
        <v>0.5908912037037037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90"/>
      <c r="V15" s="90"/>
      <c r="W15" s="73"/>
      <c r="X15" s="73">
        <v>1</v>
      </c>
      <c r="Y15" s="73">
        <v>1</v>
      </c>
      <c r="Z15" s="73">
        <v>1</v>
      </c>
      <c r="AA15" s="73"/>
      <c r="AB15" s="73">
        <v>1</v>
      </c>
      <c r="AC15" s="75"/>
      <c r="AD15" s="76">
        <v>0.8498958333333334</v>
      </c>
      <c r="AE15" s="77">
        <v>0</v>
      </c>
      <c r="AF15" s="126">
        <f t="shared" si="2"/>
        <v>0.25900462962962967</v>
      </c>
      <c r="AG15" s="79">
        <f t="shared" si="1"/>
        <v>4</v>
      </c>
      <c r="AH15" s="80"/>
    </row>
    <row r="16" spans="1:33" s="52" customFormat="1" ht="12.75">
      <c r="A16" s="70">
        <f>Equipos!A16</f>
        <v>36</v>
      </c>
      <c r="B16" s="71" t="str">
        <f>Equipos!B16</f>
        <v>ASTUR EXTREM MXTO</v>
      </c>
      <c r="C16" s="89">
        <f>'Tiempos E-1'!R16</f>
        <v>0.5747800925925927</v>
      </c>
      <c r="D16" s="73">
        <v>1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1</v>
      </c>
      <c r="L16" s="73">
        <v>1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73">
        <v>1</v>
      </c>
      <c r="T16" s="73">
        <v>2</v>
      </c>
      <c r="U16" s="90"/>
      <c r="V16" s="90"/>
      <c r="W16" s="73">
        <v>1</v>
      </c>
      <c r="X16" s="73">
        <v>1</v>
      </c>
      <c r="Y16" s="73">
        <v>1</v>
      </c>
      <c r="Z16" s="73">
        <v>1</v>
      </c>
      <c r="AA16" s="73">
        <v>1</v>
      </c>
      <c r="AB16" s="73">
        <v>1</v>
      </c>
      <c r="AC16" s="75"/>
      <c r="AD16" s="76">
        <v>0.9489583333333332</v>
      </c>
      <c r="AE16" s="77">
        <v>0</v>
      </c>
      <c r="AF16" s="126">
        <f t="shared" si="2"/>
        <v>0.3741782407407406</v>
      </c>
      <c r="AG16" s="79">
        <f t="shared" si="1"/>
        <v>24</v>
      </c>
    </row>
    <row r="17" spans="1:35" s="52" customFormat="1" ht="12.75">
      <c r="A17" s="70">
        <f>Equipos!A17</f>
        <v>37</v>
      </c>
      <c r="B17" s="71" t="str">
        <f>Equipos!B17</f>
        <v>GALLAECIA AVENTURA</v>
      </c>
      <c r="C17" s="89">
        <f>'Tiempos E-1'!R17</f>
        <v>0.5270833333333333</v>
      </c>
      <c r="D17" s="73">
        <v>1</v>
      </c>
      <c r="E17" s="73">
        <v>1</v>
      </c>
      <c r="F17" s="73">
        <v>1</v>
      </c>
      <c r="G17" s="73">
        <v>1</v>
      </c>
      <c r="H17" s="73">
        <v>1</v>
      </c>
      <c r="I17" s="73">
        <v>1</v>
      </c>
      <c r="J17" s="73">
        <v>1</v>
      </c>
      <c r="K17" s="73">
        <v>1</v>
      </c>
      <c r="L17" s="73">
        <v>1</v>
      </c>
      <c r="M17" s="73">
        <v>1</v>
      </c>
      <c r="N17" s="73">
        <v>1</v>
      </c>
      <c r="O17" s="73">
        <v>1</v>
      </c>
      <c r="P17" s="73">
        <v>1</v>
      </c>
      <c r="Q17" s="73">
        <v>1</v>
      </c>
      <c r="R17" s="73">
        <v>1</v>
      </c>
      <c r="S17" s="73">
        <v>1</v>
      </c>
      <c r="T17" s="73">
        <v>2</v>
      </c>
      <c r="U17" s="90"/>
      <c r="V17" s="90"/>
      <c r="W17" s="73">
        <v>1</v>
      </c>
      <c r="X17" s="73">
        <v>1</v>
      </c>
      <c r="Y17" s="73">
        <v>1</v>
      </c>
      <c r="Z17" s="73">
        <v>1</v>
      </c>
      <c r="AA17" s="73">
        <v>1</v>
      </c>
      <c r="AB17" s="73">
        <v>1</v>
      </c>
      <c r="AC17" s="75"/>
      <c r="AD17" s="76">
        <v>0.8546874999999999</v>
      </c>
      <c r="AE17" s="77">
        <v>0</v>
      </c>
      <c r="AF17" s="126">
        <f t="shared" si="2"/>
        <v>0.3276041666666666</v>
      </c>
      <c r="AG17" s="79">
        <f t="shared" si="1"/>
        <v>24</v>
      </c>
      <c r="AH17" s="80"/>
      <c r="AI17" s="80"/>
    </row>
    <row r="18" spans="1:35" s="52" customFormat="1" ht="12.75">
      <c r="A18" s="70">
        <f>Equipos!A18</f>
        <v>38</v>
      </c>
      <c r="B18" s="71" t="str">
        <f>Equipos!B18</f>
        <v>GALLAECIA DESVENTURA</v>
      </c>
      <c r="C18" s="89">
        <f>'Tiempos E-1'!R18</f>
        <v>0.5830324074074075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73">
        <v>1</v>
      </c>
      <c r="L18" s="73">
        <v>1</v>
      </c>
      <c r="M18" s="73">
        <v>1</v>
      </c>
      <c r="N18" s="73">
        <v>1</v>
      </c>
      <c r="O18" s="73">
        <v>1</v>
      </c>
      <c r="P18" s="73">
        <v>1</v>
      </c>
      <c r="Q18" s="73">
        <v>1</v>
      </c>
      <c r="R18" s="73">
        <v>1</v>
      </c>
      <c r="S18" s="73">
        <v>1</v>
      </c>
      <c r="T18" s="73">
        <v>2</v>
      </c>
      <c r="U18" s="90"/>
      <c r="V18" s="90"/>
      <c r="W18" s="73">
        <v>1</v>
      </c>
      <c r="X18" s="73">
        <v>1</v>
      </c>
      <c r="Y18" s="73">
        <v>1</v>
      </c>
      <c r="Z18" s="73">
        <v>1</v>
      </c>
      <c r="AA18" s="73">
        <v>1</v>
      </c>
      <c r="AB18" s="73">
        <v>1</v>
      </c>
      <c r="AC18" s="75"/>
      <c r="AD18" s="76">
        <v>1.0096180555555556</v>
      </c>
      <c r="AE18" s="77">
        <v>0</v>
      </c>
      <c r="AF18" s="126">
        <f t="shared" si="2"/>
        <v>0.42658564814814814</v>
      </c>
      <c r="AG18" s="79">
        <f t="shared" si="1"/>
        <v>24</v>
      </c>
      <c r="AH18" s="80"/>
      <c r="AI18" s="80"/>
    </row>
    <row r="19" spans="1:35" s="52" customFormat="1" ht="12.75">
      <c r="A19" s="70">
        <f>Equipos!A19</f>
        <v>39</v>
      </c>
      <c r="B19" s="71" t="str">
        <f>Equipos!B19</f>
        <v>GALLAECIA BICIOSOS</v>
      </c>
      <c r="C19" s="89">
        <f>'Tiempos E-1'!R19</f>
        <v>0.5922337962962964</v>
      </c>
      <c r="D19" s="73">
        <v>1</v>
      </c>
      <c r="E19" s="73">
        <v>1</v>
      </c>
      <c r="F19" s="73">
        <v>1</v>
      </c>
      <c r="G19" s="73">
        <v>1</v>
      </c>
      <c r="H19" s="73">
        <v>1</v>
      </c>
      <c r="I19" s="73">
        <v>1</v>
      </c>
      <c r="J19" s="73">
        <v>1</v>
      </c>
      <c r="K19" s="73">
        <v>1</v>
      </c>
      <c r="L19" s="73">
        <v>1</v>
      </c>
      <c r="M19" s="73">
        <v>1</v>
      </c>
      <c r="N19" s="73">
        <v>1</v>
      </c>
      <c r="O19" s="73">
        <v>1</v>
      </c>
      <c r="P19" s="73">
        <v>1</v>
      </c>
      <c r="Q19" s="73">
        <v>1</v>
      </c>
      <c r="R19" s="73">
        <v>1</v>
      </c>
      <c r="S19" s="73">
        <v>1</v>
      </c>
      <c r="T19" s="73">
        <v>2</v>
      </c>
      <c r="U19" s="90"/>
      <c r="V19" s="90"/>
      <c r="W19" s="73">
        <v>1</v>
      </c>
      <c r="X19" s="73">
        <v>1</v>
      </c>
      <c r="Y19" s="73">
        <v>1</v>
      </c>
      <c r="Z19" s="73">
        <v>1</v>
      </c>
      <c r="AA19" s="73">
        <v>1</v>
      </c>
      <c r="AB19" s="73">
        <v>1</v>
      </c>
      <c r="AC19" s="75"/>
      <c r="AD19" s="76">
        <v>1.042650462962963</v>
      </c>
      <c r="AE19" s="91">
        <v>0.009722222222222222</v>
      </c>
      <c r="AF19" s="126">
        <f t="shared" si="2"/>
        <v>0.44069444444444433</v>
      </c>
      <c r="AG19" s="79">
        <f t="shared" si="1"/>
        <v>24</v>
      </c>
      <c r="AH19" s="80"/>
      <c r="AI19" s="80"/>
    </row>
    <row r="20" spans="1:35" s="52" customFormat="1" ht="12.75">
      <c r="A20" s="70">
        <f>Equipos!A20</f>
        <v>40</v>
      </c>
      <c r="B20" s="71" t="str">
        <f>Equipos!B20</f>
        <v>AS CABRAS TIRAN AO MONTE</v>
      </c>
      <c r="C20" s="89">
        <f>'Tiempos E-1'!R20</f>
        <v>0.5855092592592592</v>
      </c>
      <c r="D20" s="73">
        <v>1</v>
      </c>
      <c r="E20" s="73">
        <v>1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73">
        <v>1</v>
      </c>
      <c r="L20" s="73">
        <v>1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73">
        <v>1</v>
      </c>
      <c r="T20" s="73">
        <v>2</v>
      </c>
      <c r="U20" s="90"/>
      <c r="V20" s="90"/>
      <c r="W20" s="73">
        <v>1</v>
      </c>
      <c r="X20" s="73">
        <v>1</v>
      </c>
      <c r="Y20" s="73">
        <v>1</v>
      </c>
      <c r="Z20" s="73">
        <v>1</v>
      </c>
      <c r="AA20" s="73"/>
      <c r="AB20" s="73">
        <v>1</v>
      </c>
      <c r="AC20" s="75"/>
      <c r="AD20" s="76">
        <v>1.0857291666666666</v>
      </c>
      <c r="AE20" s="91">
        <v>0.011111111111111112</v>
      </c>
      <c r="AF20" s="126">
        <f t="shared" si="2"/>
        <v>0.4891087962962963</v>
      </c>
      <c r="AG20" s="79">
        <f t="shared" si="1"/>
        <v>23</v>
      </c>
      <c r="AH20" s="80"/>
      <c r="AI20" s="80"/>
    </row>
    <row r="21" spans="1:35" s="52" customFormat="1" ht="12.75">
      <c r="A21" s="70">
        <f>Equipos!A21</f>
        <v>41</v>
      </c>
      <c r="B21" s="71" t="str">
        <f>Equipos!B21</f>
        <v>MONTAÑA FERROL CURUXEIRAS</v>
      </c>
      <c r="C21" s="89">
        <f>'Tiempos E-1'!R21</f>
        <v>0.5522106481481481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2</v>
      </c>
      <c r="U21" s="90"/>
      <c r="V21" s="90"/>
      <c r="W21" s="73">
        <v>1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5"/>
      <c r="AD21" s="76">
        <v>0.9098611111111111</v>
      </c>
      <c r="AE21" s="77">
        <v>0</v>
      </c>
      <c r="AF21" s="126">
        <f t="shared" si="2"/>
        <v>0.357650462962963</v>
      </c>
      <c r="AG21" s="79">
        <f t="shared" si="1"/>
        <v>24</v>
      </c>
      <c r="AH21" s="80"/>
      <c r="AI21" s="80"/>
    </row>
    <row r="22" spans="1:35" s="52" customFormat="1" ht="12.75">
      <c r="A22" s="70">
        <f>Equipos!A22</f>
        <v>42</v>
      </c>
      <c r="B22" s="71" t="str">
        <f>Equipos!B22</f>
        <v>GALLAECIA E.D. COTOBADE</v>
      </c>
      <c r="C22" s="89">
        <f>'Tiempos E-1'!R22</f>
        <v>0.5424768518518518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73">
        <v>1</v>
      </c>
      <c r="J22" s="73">
        <v>1</v>
      </c>
      <c r="K22" s="73">
        <v>1</v>
      </c>
      <c r="L22" s="73">
        <v>1</v>
      </c>
      <c r="M22" s="73">
        <v>1</v>
      </c>
      <c r="N22" s="73">
        <v>1</v>
      </c>
      <c r="O22" s="73">
        <v>1</v>
      </c>
      <c r="P22" s="73">
        <v>1</v>
      </c>
      <c r="Q22" s="73">
        <v>1</v>
      </c>
      <c r="R22" s="73">
        <v>1</v>
      </c>
      <c r="S22" s="73">
        <v>1</v>
      </c>
      <c r="T22" s="73">
        <v>2</v>
      </c>
      <c r="U22" s="90"/>
      <c r="V22" s="90"/>
      <c r="W22" s="73">
        <v>1</v>
      </c>
      <c r="X22" s="73">
        <v>1</v>
      </c>
      <c r="Y22" s="73">
        <v>1</v>
      </c>
      <c r="Z22" s="73">
        <v>1</v>
      </c>
      <c r="AA22" s="73">
        <v>1</v>
      </c>
      <c r="AB22" s="73">
        <v>1</v>
      </c>
      <c r="AC22" s="75"/>
      <c r="AD22" s="76">
        <v>0.8738657407407407</v>
      </c>
      <c r="AE22" s="77">
        <v>0</v>
      </c>
      <c r="AF22" s="126">
        <f t="shared" si="2"/>
        <v>0.33138888888888896</v>
      </c>
      <c r="AG22" s="79">
        <f t="shared" si="1"/>
        <v>24</v>
      </c>
      <c r="AH22" s="80"/>
      <c r="AI22" s="80"/>
    </row>
    <row r="23" spans="1:35" s="52" customFormat="1" ht="12.75">
      <c r="A23" s="70">
        <f>Equipos!A23</f>
        <v>43</v>
      </c>
      <c r="B23" s="71" t="str">
        <f>Equipos!B23</f>
        <v>MONTAÑA FERROL AL COMPASS</v>
      </c>
      <c r="C23" s="89">
        <f>'Tiempos E-1'!R23</f>
        <v>0.5761921296296296</v>
      </c>
      <c r="D23" s="73">
        <v>1</v>
      </c>
      <c r="E23" s="73">
        <v>1</v>
      </c>
      <c r="F23" s="73">
        <v>1</v>
      </c>
      <c r="G23" s="73">
        <v>1</v>
      </c>
      <c r="H23" s="73">
        <v>1</v>
      </c>
      <c r="I23" s="73">
        <v>1</v>
      </c>
      <c r="J23" s="73">
        <v>1</v>
      </c>
      <c r="K23" s="73">
        <v>1</v>
      </c>
      <c r="L23" s="73">
        <v>1</v>
      </c>
      <c r="M23" s="73">
        <v>1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73">
        <v>1</v>
      </c>
      <c r="T23" s="73">
        <v>2</v>
      </c>
      <c r="U23" s="90"/>
      <c r="V23" s="90"/>
      <c r="W23" s="73">
        <v>1</v>
      </c>
      <c r="X23" s="73">
        <v>1</v>
      </c>
      <c r="Y23" s="73">
        <v>1</v>
      </c>
      <c r="Z23" s="73">
        <v>1</v>
      </c>
      <c r="AA23" s="73">
        <v>1</v>
      </c>
      <c r="AB23" s="73">
        <v>1</v>
      </c>
      <c r="AC23" s="75"/>
      <c r="AD23" s="76">
        <v>1.0704166666666668</v>
      </c>
      <c r="AE23" s="91">
        <v>0.002777777777777778</v>
      </c>
      <c r="AF23" s="126">
        <f t="shared" si="2"/>
        <v>0.4914467592592594</v>
      </c>
      <c r="AG23" s="79">
        <f t="shared" si="1"/>
        <v>24</v>
      </c>
      <c r="AH23" s="80"/>
      <c r="AI23" s="80"/>
    </row>
    <row r="24" spans="1:35" s="52" customFormat="1" ht="12.75">
      <c r="A24" s="70">
        <f>Equipos!A24</f>
        <v>44</v>
      </c>
      <c r="B24" s="71" t="str">
        <f>Equipos!B24</f>
        <v>TURBOCLIMBERS</v>
      </c>
      <c r="C24" s="89">
        <f>'Tiempos E-1'!R24</f>
        <v>0.5527083333333334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2</v>
      </c>
      <c r="U24" s="90"/>
      <c r="V24" s="90"/>
      <c r="W24" s="73">
        <v>1</v>
      </c>
      <c r="X24" s="73">
        <v>1</v>
      </c>
      <c r="Y24" s="73">
        <v>1</v>
      </c>
      <c r="Z24" s="73">
        <v>1</v>
      </c>
      <c r="AA24" s="73">
        <v>1</v>
      </c>
      <c r="AB24" s="73">
        <v>1</v>
      </c>
      <c r="AC24" s="75"/>
      <c r="AD24" s="76">
        <v>0.8905902777777778</v>
      </c>
      <c r="AE24" s="91">
        <v>0.004166666666666667</v>
      </c>
      <c r="AF24" s="126">
        <f t="shared" si="2"/>
        <v>0.33371527777777776</v>
      </c>
      <c r="AG24" s="79">
        <f t="shared" si="1"/>
        <v>24</v>
      </c>
      <c r="AH24" s="80"/>
      <c r="AI24" s="80"/>
    </row>
    <row r="25" spans="1:35" s="52" customFormat="1" ht="12.75">
      <c r="A25" s="70">
        <f>Equipos!A25</f>
        <v>45</v>
      </c>
      <c r="B25" s="71" t="str">
        <f>Equipos!B25</f>
        <v>GALLAECIAUSTERIDAD</v>
      </c>
      <c r="C25" s="89">
        <f>'Tiempos E-1'!R25</f>
        <v>0.5353009259259259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>
        <v>1</v>
      </c>
      <c r="L25" s="73">
        <v>1</v>
      </c>
      <c r="M25" s="73">
        <v>1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73">
        <v>1</v>
      </c>
      <c r="T25" s="73">
        <v>2</v>
      </c>
      <c r="U25" s="90"/>
      <c r="V25" s="90"/>
      <c r="W25" s="73">
        <v>1</v>
      </c>
      <c r="X25" s="73">
        <v>1</v>
      </c>
      <c r="Y25" s="73">
        <v>1</v>
      </c>
      <c r="Z25" s="73">
        <v>1</v>
      </c>
      <c r="AA25" s="73">
        <v>1</v>
      </c>
      <c r="AB25" s="73">
        <v>1</v>
      </c>
      <c r="AC25" s="75"/>
      <c r="AD25" s="76">
        <v>0.8828125</v>
      </c>
      <c r="AE25" s="91">
        <v>0.0020833333333333333</v>
      </c>
      <c r="AF25" s="126">
        <f t="shared" si="2"/>
        <v>0.34542824074074074</v>
      </c>
      <c r="AG25" s="79">
        <f t="shared" si="1"/>
        <v>24</v>
      </c>
      <c r="AH25" s="80"/>
      <c r="AI25" s="80"/>
    </row>
    <row r="26" spans="1:35" s="52" customFormat="1" ht="12.75">
      <c r="A26" s="70">
        <f>Equipos!A26</f>
        <v>46</v>
      </c>
      <c r="B26" s="71" t="str">
        <f>Equipos!B26</f>
        <v>A RUMBO</v>
      </c>
      <c r="C26" s="89">
        <f>'Tiempos E-1'!R26</f>
        <v>0.5579976851851852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3">
        <v>1</v>
      </c>
      <c r="O26" s="73">
        <v>1</v>
      </c>
      <c r="P26" s="73">
        <v>1</v>
      </c>
      <c r="Q26" s="73">
        <v>1</v>
      </c>
      <c r="R26" s="73">
        <v>1</v>
      </c>
      <c r="S26" s="73">
        <v>1</v>
      </c>
      <c r="T26" s="73">
        <v>2</v>
      </c>
      <c r="U26" s="90"/>
      <c r="V26" s="90"/>
      <c r="W26" s="73">
        <v>1</v>
      </c>
      <c r="X26" s="73">
        <v>1</v>
      </c>
      <c r="Y26" s="73">
        <v>1</v>
      </c>
      <c r="Z26" s="73">
        <v>1</v>
      </c>
      <c r="AA26" s="73">
        <v>1</v>
      </c>
      <c r="AB26" s="73">
        <v>1</v>
      </c>
      <c r="AC26" s="75"/>
      <c r="AD26" s="76">
        <v>0.9308912037037037</v>
      </c>
      <c r="AE26" s="91">
        <v>0.006944444444444444</v>
      </c>
      <c r="AF26" s="126">
        <f t="shared" si="2"/>
        <v>0.36594907407407407</v>
      </c>
      <c r="AG26" s="79">
        <f t="shared" si="1"/>
        <v>24</v>
      </c>
      <c r="AH26" s="80"/>
      <c r="AI26" s="80"/>
    </row>
    <row r="27" spans="1:35" s="52" customFormat="1" ht="12.75">
      <c r="A27" s="70">
        <f>Equipos!A27</f>
        <v>47</v>
      </c>
      <c r="B27" s="71" t="str">
        <f>Equipos!B27</f>
        <v>XEGIBA</v>
      </c>
      <c r="C27" s="89">
        <f>'Tiempos E-1'!R27</f>
        <v>0.5519675925925925</v>
      </c>
      <c r="D27" s="73">
        <v>1</v>
      </c>
      <c r="E27" s="73">
        <v>1</v>
      </c>
      <c r="F27" s="73">
        <v>1</v>
      </c>
      <c r="G27" s="73">
        <v>1</v>
      </c>
      <c r="H27" s="73">
        <v>1</v>
      </c>
      <c r="I27" s="73">
        <v>1</v>
      </c>
      <c r="J27" s="73">
        <v>1</v>
      </c>
      <c r="K27" s="73">
        <v>1</v>
      </c>
      <c r="L27" s="73">
        <v>1</v>
      </c>
      <c r="M27" s="73">
        <v>1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1</v>
      </c>
      <c r="T27" s="73">
        <v>2</v>
      </c>
      <c r="U27" s="90"/>
      <c r="V27" s="90"/>
      <c r="W27" s="73">
        <v>1</v>
      </c>
      <c r="X27" s="73">
        <v>1</v>
      </c>
      <c r="Y27" s="73">
        <v>1</v>
      </c>
      <c r="Z27" s="73">
        <v>1</v>
      </c>
      <c r="AA27" s="73">
        <v>1</v>
      </c>
      <c r="AB27" s="73">
        <v>1</v>
      </c>
      <c r="AC27" s="75"/>
      <c r="AD27" s="76">
        <v>0.9480902777777778</v>
      </c>
      <c r="AE27" s="91">
        <v>0.009027777777777777</v>
      </c>
      <c r="AF27" s="126">
        <f t="shared" si="2"/>
        <v>0.38709490740740743</v>
      </c>
      <c r="AG27" s="79">
        <f t="shared" si="1"/>
        <v>24</v>
      </c>
      <c r="AH27" s="80"/>
      <c r="AI27" s="80"/>
    </row>
    <row r="28" spans="1:35" s="52" customFormat="1" ht="12.75">
      <c r="A28" s="70">
        <f>Equipos!A28</f>
        <v>48</v>
      </c>
      <c r="B28" s="71" t="str">
        <f>Equipos!B28</f>
        <v>Clube Mill</v>
      </c>
      <c r="C28" s="89">
        <f>'Tiempos E-1'!R28</f>
        <v>0.5858912037037037</v>
      </c>
      <c r="D28" s="73"/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3">
        <v>1</v>
      </c>
      <c r="R28" s="73">
        <v>1</v>
      </c>
      <c r="S28" s="73">
        <v>1</v>
      </c>
      <c r="T28" s="73">
        <v>2</v>
      </c>
      <c r="U28" s="90"/>
      <c r="V28" s="90"/>
      <c r="W28" s="73">
        <v>1</v>
      </c>
      <c r="X28" s="73">
        <v>1</v>
      </c>
      <c r="Y28" s="73">
        <v>1</v>
      </c>
      <c r="Z28" s="73">
        <v>1</v>
      </c>
      <c r="AA28" s="73">
        <v>1</v>
      </c>
      <c r="AB28" s="73">
        <v>1</v>
      </c>
      <c r="AC28" s="75"/>
      <c r="AD28" s="76">
        <v>1.0727893518518519</v>
      </c>
      <c r="AE28" s="91">
        <v>0.010416666666666666</v>
      </c>
      <c r="AF28" s="126">
        <f t="shared" si="2"/>
        <v>0.47648148148148145</v>
      </c>
      <c r="AG28" s="79">
        <f t="shared" si="1"/>
        <v>23</v>
      </c>
      <c r="AH28" s="80"/>
      <c r="AI28" s="80"/>
    </row>
    <row r="29" spans="1:35" s="52" customFormat="1" ht="12.75">
      <c r="A29" s="70">
        <f>Equipos!A29</f>
        <v>49</v>
      </c>
      <c r="B29" s="71" t="str">
        <f>Equipos!B29</f>
        <v>Clube Mbcp</v>
      </c>
      <c r="C29" s="89">
        <f>'Tiempos E-1'!R29</f>
        <v>0.6023611111111111</v>
      </c>
      <c r="D29" s="73">
        <v>1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1</v>
      </c>
      <c r="L29" s="73"/>
      <c r="M29" s="73">
        <v>1</v>
      </c>
      <c r="N29" s="73"/>
      <c r="O29" s="73">
        <v>1</v>
      </c>
      <c r="P29" s="73">
        <v>1</v>
      </c>
      <c r="Q29" s="73">
        <v>1</v>
      </c>
      <c r="R29" s="73">
        <v>1</v>
      </c>
      <c r="S29" s="73">
        <v>1</v>
      </c>
      <c r="T29" s="73"/>
      <c r="U29" s="90"/>
      <c r="V29" s="90"/>
      <c r="W29" s="73">
        <v>1</v>
      </c>
      <c r="X29" s="73">
        <v>1</v>
      </c>
      <c r="Y29" s="73">
        <v>1</v>
      </c>
      <c r="Z29" s="73">
        <v>1</v>
      </c>
      <c r="AA29" s="73">
        <v>1</v>
      </c>
      <c r="AB29" s="73">
        <v>1</v>
      </c>
      <c r="AC29" s="75"/>
      <c r="AD29" s="76">
        <v>1.039050925925926</v>
      </c>
      <c r="AE29" s="77">
        <v>0</v>
      </c>
      <c r="AF29" s="126">
        <f t="shared" si="2"/>
        <v>0.43668981481481484</v>
      </c>
      <c r="AG29" s="79">
        <f t="shared" si="1"/>
        <v>20</v>
      </c>
      <c r="AH29" s="80"/>
      <c r="AI29" s="80"/>
    </row>
    <row r="30" spans="1:35" s="52" customFormat="1" ht="12.75">
      <c r="A30" s="70">
        <f>Equipos!A30</f>
        <v>50</v>
      </c>
      <c r="B30" s="71" t="str">
        <f>Equipos!B30</f>
        <v>WWW.RAIDCALAMOCHA.COM</v>
      </c>
      <c r="C30" s="89">
        <f>'Tiempos E-1'!R30</f>
        <v>0.5271875</v>
      </c>
      <c r="D30" s="73">
        <v>1</v>
      </c>
      <c r="E30" s="73">
        <v>1</v>
      </c>
      <c r="F30" s="73">
        <v>1</v>
      </c>
      <c r="G30" s="73">
        <v>1</v>
      </c>
      <c r="H30" s="73">
        <v>1</v>
      </c>
      <c r="I30" s="73">
        <v>1</v>
      </c>
      <c r="J30" s="73">
        <v>1</v>
      </c>
      <c r="K30" s="73">
        <v>1</v>
      </c>
      <c r="L30" s="73">
        <v>1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  <c r="T30" s="73">
        <v>2</v>
      </c>
      <c r="U30" s="90"/>
      <c r="V30" s="90"/>
      <c r="W30" s="73">
        <v>1</v>
      </c>
      <c r="X30" s="73">
        <v>1</v>
      </c>
      <c r="Y30" s="73">
        <v>1</v>
      </c>
      <c r="Z30" s="73">
        <v>1</v>
      </c>
      <c r="AA30" s="73">
        <v>1</v>
      </c>
      <c r="AB30" s="73">
        <v>1</v>
      </c>
      <c r="AC30" s="75"/>
      <c r="AD30" s="76">
        <v>0.8528935185185186</v>
      </c>
      <c r="AE30" s="77"/>
      <c r="AF30" s="126">
        <f t="shared" si="2"/>
        <v>0.32570601851851855</v>
      </c>
      <c r="AG30" s="79">
        <f t="shared" si="1"/>
        <v>24</v>
      </c>
      <c r="AH30" s="80"/>
      <c r="AI30" s="80"/>
    </row>
    <row r="31" spans="1:35" s="52" customFormat="1" ht="12.75">
      <c r="A31" s="70">
        <f>Equipos!A31</f>
        <v>51</v>
      </c>
      <c r="B31" s="71" t="str">
        <f>Equipos!B31</f>
        <v>HASTICAO</v>
      </c>
      <c r="C31" s="89">
        <f>'Tiempos E-1'!R31</f>
        <v>0.5984606481481481</v>
      </c>
      <c r="D31" s="73">
        <v>1</v>
      </c>
      <c r="E31" s="73">
        <v>1</v>
      </c>
      <c r="F31" s="73">
        <v>1</v>
      </c>
      <c r="G31" s="73">
        <v>1</v>
      </c>
      <c r="H31" s="73">
        <v>1</v>
      </c>
      <c r="I31" s="73">
        <v>1</v>
      </c>
      <c r="J31" s="73">
        <v>1</v>
      </c>
      <c r="K31" s="73">
        <v>1</v>
      </c>
      <c r="L31" s="73"/>
      <c r="M31" s="73"/>
      <c r="N31" s="73"/>
      <c r="O31" s="73"/>
      <c r="P31" s="73"/>
      <c r="Q31" s="73"/>
      <c r="R31" s="73"/>
      <c r="S31" s="73"/>
      <c r="T31" s="73"/>
      <c r="U31" s="90"/>
      <c r="V31" s="90"/>
      <c r="W31" s="73"/>
      <c r="X31" s="73"/>
      <c r="Y31" s="73"/>
      <c r="Z31" s="73"/>
      <c r="AA31" s="73"/>
      <c r="AB31" s="73"/>
      <c r="AC31" s="75"/>
      <c r="AD31" s="76" t="s">
        <v>128</v>
      </c>
      <c r="AE31" s="77">
        <v>0</v>
      </c>
      <c r="AF31" s="78" t="s">
        <v>128</v>
      </c>
      <c r="AG31" s="79">
        <f t="shared" si="1"/>
        <v>8</v>
      </c>
      <c r="AH31" s="80"/>
      <c r="AI31" s="80"/>
    </row>
    <row r="32" spans="1:35" s="52" customFormat="1" ht="12.75">
      <c r="A32" s="70">
        <f>Equipos!A32</f>
        <v>52</v>
      </c>
      <c r="B32" s="71" t="str">
        <f>Equipos!B32</f>
        <v>RATAS DEL DESIERTO</v>
      </c>
      <c r="C32" s="89">
        <f>'Tiempos E-1'!R32</f>
        <v>0.5465393518518519</v>
      </c>
      <c r="D32" s="73">
        <v>1</v>
      </c>
      <c r="E32" s="73">
        <v>1</v>
      </c>
      <c r="F32" s="73">
        <v>1</v>
      </c>
      <c r="G32" s="73">
        <v>1</v>
      </c>
      <c r="H32" s="73">
        <v>1</v>
      </c>
      <c r="I32" s="73">
        <v>1</v>
      </c>
      <c r="J32" s="73">
        <v>1</v>
      </c>
      <c r="K32" s="73">
        <v>1</v>
      </c>
      <c r="L32" s="73">
        <v>1</v>
      </c>
      <c r="M32" s="73">
        <v>1</v>
      </c>
      <c r="N32" s="73"/>
      <c r="O32" s="73">
        <v>1</v>
      </c>
      <c r="P32" s="73">
        <v>1</v>
      </c>
      <c r="Q32" s="73">
        <v>1</v>
      </c>
      <c r="R32" s="73">
        <v>1</v>
      </c>
      <c r="S32" s="73">
        <v>1</v>
      </c>
      <c r="T32" s="73">
        <v>2</v>
      </c>
      <c r="U32" s="90"/>
      <c r="V32" s="90"/>
      <c r="W32" s="73">
        <v>1</v>
      </c>
      <c r="X32" s="73">
        <v>1</v>
      </c>
      <c r="Y32" s="73">
        <v>1</v>
      </c>
      <c r="Z32" s="73">
        <v>1</v>
      </c>
      <c r="AA32" s="73">
        <v>1</v>
      </c>
      <c r="AB32" s="73">
        <v>1</v>
      </c>
      <c r="AC32" s="75"/>
      <c r="AD32" s="76">
        <v>0.9444560185185185</v>
      </c>
      <c r="AE32" s="91">
        <v>0.00625</v>
      </c>
      <c r="AF32" s="78">
        <f>AD32-C32-AE32</f>
        <v>0.3916666666666666</v>
      </c>
      <c r="AG32" s="79">
        <f t="shared" si="1"/>
        <v>23</v>
      </c>
      <c r="AH32" s="80"/>
      <c r="AI32" s="80"/>
    </row>
    <row r="33" spans="1:35" s="52" customFormat="1" ht="12.75">
      <c r="A33" s="70">
        <f>Equipos!A33</f>
        <v>53</v>
      </c>
      <c r="B33" s="71" t="str">
        <f>Equipos!B33</f>
        <v>ROELO</v>
      </c>
      <c r="C33" s="89">
        <f>'Tiempos E-1'!R33</f>
        <v>0.5771296296296297</v>
      </c>
      <c r="D33" s="73">
        <v>1</v>
      </c>
      <c r="E33" s="73">
        <v>1</v>
      </c>
      <c r="F33" s="73">
        <v>1</v>
      </c>
      <c r="G33" s="73">
        <v>1</v>
      </c>
      <c r="H33" s="73">
        <v>1</v>
      </c>
      <c r="I33" s="73">
        <v>1</v>
      </c>
      <c r="J33" s="73">
        <v>1</v>
      </c>
      <c r="K33" s="73">
        <v>1</v>
      </c>
      <c r="L33" s="73">
        <v>1</v>
      </c>
      <c r="M33" s="73">
        <v>1</v>
      </c>
      <c r="N33" s="73"/>
      <c r="O33" s="73">
        <v>1</v>
      </c>
      <c r="P33" s="73">
        <v>1</v>
      </c>
      <c r="Q33" s="73">
        <v>1</v>
      </c>
      <c r="R33" s="73">
        <v>1</v>
      </c>
      <c r="S33" s="73">
        <v>1</v>
      </c>
      <c r="T33" s="73">
        <v>2</v>
      </c>
      <c r="U33" s="90"/>
      <c r="V33" s="90"/>
      <c r="W33" s="73">
        <v>1</v>
      </c>
      <c r="X33" s="73">
        <v>1</v>
      </c>
      <c r="Y33" s="73">
        <v>1</v>
      </c>
      <c r="Z33" s="73">
        <v>1</v>
      </c>
      <c r="AA33" s="73">
        <v>1</v>
      </c>
      <c r="AB33" s="73">
        <v>1</v>
      </c>
      <c r="AC33" s="75"/>
      <c r="AD33" s="76">
        <v>0.9333564814814815</v>
      </c>
      <c r="AE33" s="91">
        <v>0.011111111111111112</v>
      </c>
      <c r="AF33" s="78">
        <f>AD33-C33-AE33</f>
        <v>0.34511574074074075</v>
      </c>
      <c r="AG33" s="79">
        <f t="shared" si="1"/>
        <v>23</v>
      </c>
      <c r="AH33" s="80"/>
      <c r="AI33" s="80"/>
    </row>
    <row r="34" spans="1:35" s="52" customFormat="1" ht="12.75">
      <c r="A34" s="70">
        <f>Equipos!A34</f>
        <v>54</v>
      </c>
      <c r="B34" s="71" t="str">
        <f>Equipos!B34</f>
        <v>Polaris Raid</v>
      </c>
      <c r="C34" s="89">
        <f>'Tiempos E-1'!R34</f>
        <v>0.556423611111111</v>
      </c>
      <c r="D34" s="73">
        <v>1</v>
      </c>
      <c r="E34" s="73">
        <v>1</v>
      </c>
      <c r="F34" s="73">
        <v>1</v>
      </c>
      <c r="G34" s="73">
        <v>1</v>
      </c>
      <c r="H34" s="73">
        <v>1</v>
      </c>
      <c r="I34" s="73">
        <v>1</v>
      </c>
      <c r="J34" s="73">
        <v>1</v>
      </c>
      <c r="K34" s="73">
        <v>1</v>
      </c>
      <c r="L34" s="73">
        <v>1</v>
      </c>
      <c r="M34" s="73">
        <v>1</v>
      </c>
      <c r="N34" s="73"/>
      <c r="O34" s="73">
        <v>1</v>
      </c>
      <c r="P34" s="73">
        <v>1</v>
      </c>
      <c r="Q34" s="73">
        <v>1</v>
      </c>
      <c r="R34" s="73">
        <v>1</v>
      </c>
      <c r="S34" s="73">
        <v>1</v>
      </c>
      <c r="T34" s="73">
        <v>2</v>
      </c>
      <c r="U34" s="90"/>
      <c r="V34" s="90"/>
      <c r="W34" s="73">
        <v>1</v>
      </c>
      <c r="X34" s="73">
        <v>1</v>
      </c>
      <c r="Y34" s="73">
        <v>1</v>
      </c>
      <c r="Z34" s="73">
        <v>1</v>
      </c>
      <c r="AA34" s="73">
        <v>1</v>
      </c>
      <c r="AB34" s="73">
        <v>1</v>
      </c>
      <c r="AC34" s="75"/>
      <c r="AD34" s="76">
        <v>0.9491898148148148</v>
      </c>
      <c r="AE34" s="91">
        <v>0.005555555555555556</v>
      </c>
      <c r="AF34" s="78">
        <f>AD34-C34-AE34</f>
        <v>0.3872106481481482</v>
      </c>
      <c r="AG34" s="79">
        <f t="shared" si="1"/>
        <v>23</v>
      </c>
      <c r="AH34" s="80"/>
      <c r="AI34" s="80"/>
    </row>
    <row r="35" spans="1:35" s="52" customFormat="1" ht="12.75">
      <c r="A35" s="70">
        <f>Equipos!A35</f>
        <v>55</v>
      </c>
      <c r="B35" s="71" t="str">
        <f>Equipos!B35</f>
        <v>MAGERIT DA +</v>
      </c>
      <c r="C35" s="89">
        <f>'Tiempos E-1'!R35</f>
        <v>0.6172685185185185</v>
      </c>
      <c r="D35" s="73"/>
      <c r="E35" s="73"/>
      <c r="F35" s="73"/>
      <c r="G35" s="73">
        <v>1</v>
      </c>
      <c r="H35" s="73">
        <v>1</v>
      </c>
      <c r="I35" s="73">
        <v>1</v>
      </c>
      <c r="J35" s="73">
        <v>1</v>
      </c>
      <c r="K35" s="73">
        <v>1</v>
      </c>
      <c r="L35" s="73"/>
      <c r="M35" s="73"/>
      <c r="N35" s="73"/>
      <c r="O35" s="73"/>
      <c r="P35" s="73"/>
      <c r="Q35" s="73"/>
      <c r="R35" s="73"/>
      <c r="S35" s="73">
        <v>1</v>
      </c>
      <c r="T35" s="73">
        <v>2</v>
      </c>
      <c r="U35" s="90"/>
      <c r="V35" s="90"/>
      <c r="W35" s="73">
        <v>1</v>
      </c>
      <c r="X35" s="73">
        <v>1</v>
      </c>
      <c r="Y35" s="73">
        <v>1</v>
      </c>
      <c r="Z35" s="73">
        <v>1</v>
      </c>
      <c r="AA35" s="73">
        <v>1</v>
      </c>
      <c r="AB35" s="73">
        <v>1</v>
      </c>
      <c r="AC35" s="75"/>
      <c r="AD35" s="76">
        <v>1.0660069444444444</v>
      </c>
      <c r="AE35" s="91">
        <v>0.003472222222222222</v>
      </c>
      <c r="AF35" s="78">
        <f>AD35-C35-AE35</f>
        <v>0.44526620370370373</v>
      </c>
      <c r="AG35" s="79">
        <f t="shared" si="1"/>
        <v>14</v>
      </c>
      <c r="AH35" s="80"/>
      <c r="AI35" s="80"/>
    </row>
    <row r="36" spans="1:35" s="52" customFormat="1" ht="12.75">
      <c r="A36" s="70">
        <f>Equipos!A36</f>
        <v>56</v>
      </c>
      <c r="B36" s="71" t="str">
        <f>Equipos!B36</f>
        <v>ARNELA AVENTURA</v>
      </c>
      <c r="C36" s="89">
        <f>'Tiempos E-1'!R36</f>
        <v>0.5686226851851852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3">
        <v>1</v>
      </c>
      <c r="O36" s="73">
        <v>1</v>
      </c>
      <c r="P36" s="73">
        <v>1</v>
      </c>
      <c r="Q36" s="73">
        <v>1</v>
      </c>
      <c r="R36" s="73">
        <v>1</v>
      </c>
      <c r="S36" s="73">
        <v>1</v>
      </c>
      <c r="T36" s="73">
        <v>2</v>
      </c>
      <c r="U36" s="90"/>
      <c r="V36" s="90"/>
      <c r="W36" s="73">
        <v>1</v>
      </c>
      <c r="X36" s="73">
        <v>1</v>
      </c>
      <c r="Y36" s="73">
        <v>1</v>
      </c>
      <c r="Z36" s="73">
        <v>1</v>
      </c>
      <c r="AA36" s="73">
        <v>1</v>
      </c>
      <c r="AB36" s="73">
        <v>1</v>
      </c>
      <c r="AC36" s="75"/>
      <c r="AD36" s="76">
        <v>0.9173842592592593</v>
      </c>
      <c r="AE36" s="91">
        <v>0.003472222222222222</v>
      </c>
      <c r="AF36" s="78">
        <f>AD36-C36-AE36</f>
        <v>0.34528935185185183</v>
      </c>
      <c r="AG36" s="79">
        <f t="shared" si="1"/>
        <v>24</v>
      </c>
      <c r="AH36" s="80"/>
      <c r="AI36" s="80"/>
    </row>
    <row r="37" spans="1:35" s="52" customFormat="1" ht="12.75">
      <c r="A37" s="70">
        <f>Equipos!A37</f>
        <v>57</v>
      </c>
      <c r="B37" s="71" t="str">
        <f>Equipos!B37</f>
        <v>Polar Bombeiros Team</v>
      </c>
      <c r="C37" s="89" t="s">
        <v>128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0"/>
      <c r="V37" s="90"/>
      <c r="W37" s="73"/>
      <c r="X37" s="73"/>
      <c r="Y37" s="73"/>
      <c r="Z37" s="73"/>
      <c r="AA37" s="73"/>
      <c r="AB37" s="73"/>
      <c r="AC37" s="75"/>
      <c r="AD37" s="76" t="s">
        <v>128</v>
      </c>
      <c r="AE37" s="77"/>
      <c r="AF37" s="78" t="s">
        <v>128</v>
      </c>
      <c r="AG37" s="79">
        <f t="shared" si="1"/>
        <v>0</v>
      </c>
      <c r="AH37" s="80"/>
      <c r="AI37" s="80"/>
    </row>
    <row r="38" spans="1:35" s="52" customFormat="1" ht="12.75">
      <c r="A38" s="70">
        <f>Equipos!A38</f>
        <v>58</v>
      </c>
      <c r="B38" s="71" t="str">
        <f>Equipos!B38</f>
        <v>ASTUR EXTREME AVENTURA</v>
      </c>
      <c r="C38" s="89">
        <f>'Tiempos E-1'!R38</f>
        <v>0.5605324074074074</v>
      </c>
      <c r="D38" s="73">
        <v>1</v>
      </c>
      <c r="E38" s="73">
        <v>1</v>
      </c>
      <c r="F38" s="73">
        <v>1</v>
      </c>
      <c r="G38" s="73">
        <v>1</v>
      </c>
      <c r="H38" s="73">
        <v>1</v>
      </c>
      <c r="I38" s="73">
        <v>1</v>
      </c>
      <c r="J38" s="73">
        <v>1</v>
      </c>
      <c r="K38" s="73">
        <v>1</v>
      </c>
      <c r="L38" s="73">
        <v>1</v>
      </c>
      <c r="M38" s="73">
        <v>1</v>
      </c>
      <c r="N38" s="73">
        <v>1</v>
      </c>
      <c r="O38" s="73">
        <v>1</v>
      </c>
      <c r="P38" s="73">
        <v>1</v>
      </c>
      <c r="Q38" s="73">
        <v>1</v>
      </c>
      <c r="R38" s="73">
        <v>1</v>
      </c>
      <c r="S38" s="73">
        <v>1</v>
      </c>
      <c r="T38" s="73">
        <v>2</v>
      </c>
      <c r="U38" s="90"/>
      <c r="V38" s="90"/>
      <c r="W38" s="73">
        <v>1</v>
      </c>
      <c r="X38" s="73">
        <v>1</v>
      </c>
      <c r="Y38" s="73">
        <v>1</v>
      </c>
      <c r="Z38" s="73">
        <v>1</v>
      </c>
      <c r="AA38" s="73"/>
      <c r="AB38" s="73">
        <v>1</v>
      </c>
      <c r="AC38" s="75"/>
      <c r="AD38" s="76">
        <v>1.0233680555555555</v>
      </c>
      <c r="AE38" s="77">
        <v>0</v>
      </c>
      <c r="AF38" s="78">
        <f aca="true" t="shared" si="3" ref="AF38:AF43">AD38-C38-AE38</f>
        <v>0.46283564814814815</v>
      </c>
      <c r="AG38" s="79">
        <f t="shared" si="1"/>
        <v>23</v>
      </c>
      <c r="AH38" s="80"/>
      <c r="AI38" s="80"/>
    </row>
    <row r="39" spans="1:35" s="52" customFormat="1" ht="12.75">
      <c r="A39" s="70">
        <f>Equipos!A39</f>
        <v>59</v>
      </c>
      <c r="B39" s="71" t="str">
        <f>Equipos!B39</f>
        <v>MONTAÑA FERROL ZAMPALAMEIRAS</v>
      </c>
      <c r="C39" s="89">
        <f>'Tiempos E-1'!R39</f>
        <v>0.553136574074074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73">
        <v>1</v>
      </c>
      <c r="J39" s="73">
        <v>1</v>
      </c>
      <c r="K39" s="73">
        <v>1</v>
      </c>
      <c r="L39" s="73">
        <v>1</v>
      </c>
      <c r="M39" s="73">
        <v>1</v>
      </c>
      <c r="N39" s="73">
        <v>1</v>
      </c>
      <c r="O39" s="73">
        <v>1</v>
      </c>
      <c r="P39" s="73">
        <v>1</v>
      </c>
      <c r="Q39" s="73">
        <v>1</v>
      </c>
      <c r="R39" s="73">
        <v>1</v>
      </c>
      <c r="S39" s="73">
        <v>1</v>
      </c>
      <c r="T39" s="73">
        <v>2</v>
      </c>
      <c r="U39" s="90"/>
      <c r="V39" s="90"/>
      <c r="W39" s="73">
        <v>1</v>
      </c>
      <c r="X39" s="73">
        <v>1</v>
      </c>
      <c r="Y39" s="73">
        <v>1</v>
      </c>
      <c r="Z39" s="73">
        <v>1</v>
      </c>
      <c r="AA39" s="73">
        <v>1</v>
      </c>
      <c r="AB39" s="73">
        <v>1</v>
      </c>
      <c r="AC39" s="75"/>
      <c r="AD39" s="76">
        <v>0.9312731481481481</v>
      </c>
      <c r="AE39" s="77">
        <v>0</v>
      </c>
      <c r="AF39" s="78">
        <f t="shared" si="3"/>
        <v>0.3781365740740741</v>
      </c>
      <c r="AG39" s="79">
        <f t="shared" si="1"/>
        <v>24</v>
      </c>
      <c r="AH39" s="80"/>
      <c r="AI39" s="80"/>
    </row>
    <row r="40" spans="1:35" s="52" customFormat="1" ht="12.75">
      <c r="A40" s="70">
        <f>Equipos!A40</f>
        <v>60</v>
      </c>
      <c r="B40" s="71" t="str">
        <f>Equipos!B40</f>
        <v>SULSLOWLY</v>
      </c>
      <c r="C40" s="89">
        <f>'Tiempos E-1'!R40</f>
        <v>0.6154050925925926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90"/>
      <c r="V40" s="90"/>
      <c r="W40" s="73"/>
      <c r="X40" s="73"/>
      <c r="Y40" s="73"/>
      <c r="Z40" s="73"/>
      <c r="AA40" s="73"/>
      <c r="AB40" s="73"/>
      <c r="AC40" s="75"/>
      <c r="AD40" s="76">
        <v>1.1666666666666667</v>
      </c>
      <c r="AE40" s="77"/>
      <c r="AF40" s="78">
        <f t="shared" si="3"/>
        <v>0.5512615740740742</v>
      </c>
      <c r="AG40" s="79">
        <f t="shared" si="1"/>
        <v>0</v>
      </c>
      <c r="AH40" s="80"/>
      <c r="AI40" s="80"/>
    </row>
    <row r="41" spans="1:35" s="52" customFormat="1" ht="12.75">
      <c r="A41" s="70">
        <f>Equipos!A41</f>
        <v>62</v>
      </c>
      <c r="B41" s="71" t="str">
        <f>Equipos!B41</f>
        <v>BOMBEIROS CORUÑA OS DE SEMPRE</v>
      </c>
      <c r="C41" s="89">
        <f>'Tiempos E-1'!R41</f>
        <v>0.5897222222222221</v>
      </c>
      <c r="D41" s="73"/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73">
        <v>1</v>
      </c>
      <c r="O41" s="73">
        <v>1</v>
      </c>
      <c r="P41" s="73">
        <v>1</v>
      </c>
      <c r="Q41" s="73">
        <v>1</v>
      </c>
      <c r="R41" s="73">
        <v>1</v>
      </c>
      <c r="S41" s="73">
        <v>1</v>
      </c>
      <c r="T41" s="73">
        <v>2</v>
      </c>
      <c r="U41" s="90"/>
      <c r="V41" s="90"/>
      <c r="W41" s="73">
        <v>1</v>
      </c>
      <c r="X41" s="73">
        <v>1</v>
      </c>
      <c r="Y41" s="73">
        <v>1</v>
      </c>
      <c r="Z41" s="73">
        <v>1</v>
      </c>
      <c r="AA41" s="73">
        <v>1</v>
      </c>
      <c r="AB41" s="73">
        <v>1</v>
      </c>
      <c r="AC41" s="75"/>
      <c r="AD41" s="76">
        <v>0.9886689814814815</v>
      </c>
      <c r="AE41" s="91">
        <v>0.007638888888888889</v>
      </c>
      <c r="AF41" s="78">
        <f t="shared" si="3"/>
        <v>0.3913078703703705</v>
      </c>
      <c r="AG41" s="79">
        <f t="shared" si="1"/>
        <v>23</v>
      </c>
      <c r="AH41" s="80"/>
      <c r="AI41" s="80"/>
    </row>
    <row r="42" spans="1:35" s="52" customFormat="1" ht="12.75">
      <c r="A42" s="70">
        <f>Equipos!A42</f>
        <v>63</v>
      </c>
      <c r="B42" s="71" t="str">
        <f>Equipos!B42</f>
        <v>KASIRAIDERS</v>
      </c>
      <c r="C42" s="89">
        <f>'Tiempos E-1'!R42</f>
        <v>0.6510532407407408</v>
      </c>
      <c r="D42" s="73"/>
      <c r="E42" s="73">
        <v>1</v>
      </c>
      <c r="F42" s="73">
        <v>1</v>
      </c>
      <c r="G42" s="73">
        <v>1</v>
      </c>
      <c r="H42" s="73">
        <v>1</v>
      </c>
      <c r="I42" s="73">
        <v>1</v>
      </c>
      <c r="J42" s="73">
        <v>1</v>
      </c>
      <c r="K42" s="73">
        <v>1</v>
      </c>
      <c r="L42" s="73"/>
      <c r="M42" s="73">
        <v>1</v>
      </c>
      <c r="N42" s="73"/>
      <c r="O42" s="73"/>
      <c r="P42" s="73"/>
      <c r="Q42" s="73"/>
      <c r="R42" s="73"/>
      <c r="S42" s="73">
        <v>1</v>
      </c>
      <c r="T42" s="73"/>
      <c r="U42" s="90"/>
      <c r="V42" s="90"/>
      <c r="W42" s="73"/>
      <c r="X42" s="73"/>
      <c r="Y42" s="73"/>
      <c r="Z42" s="73"/>
      <c r="AA42" s="73"/>
      <c r="AB42" s="73"/>
      <c r="AC42" s="75"/>
      <c r="AD42" s="76">
        <v>1.1666666666666667</v>
      </c>
      <c r="AE42" s="77">
        <v>0</v>
      </c>
      <c r="AF42" s="78">
        <f t="shared" si="3"/>
        <v>0.515613425925926</v>
      </c>
      <c r="AG42" s="79">
        <f t="shared" si="1"/>
        <v>9</v>
      </c>
      <c r="AH42" s="80"/>
      <c r="AI42" s="80"/>
    </row>
    <row r="43" spans="1:35" s="52" customFormat="1" ht="12.75">
      <c r="A43" s="70">
        <f>Equipos!A43</f>
        <v>64</v>
      </c>
      <c r="B43" s="71" t="str">
        <f>Equipos!B43</f>
        <v>ARTABROS FORMIGUEIRO</v>
      </c>
      <c r="C43" s="89">
        <f>'Tiempos E-1'!R43</f>
        <v>0.598287037037037</v>
      </c>
      <c r="D43" s="73">
        <v>1</v>
      </c>
      <c r="E43" s="73">
        <v>1</v>
      </c>
      <c r="F43" s="73">
        <v>1</v>
      </c>
      <c r="G43" s="73">
        <v>1</v>
      </c>
      <c r="H43" s="73">
        <v>1</v>
      </c>
      <c r="I43" s="73">
        <v>1</v>
      </c>
      <c r="J43" s="73">
        <v>1</v>
      </c>
      <c r="K43" s="73">
        <v>1</v>
      </c>
      <c r="L43" s="73">
        <v>1</v>
      </c>
      <c r="M43" s="73">
        <v>1</v>
      </c>
      <c r="N43" s="73">
        <v>1</v>
      </c>
      <c r="O43" s="73">
        <v>1</v>
      </c>
      <c r="P43" s="73">
        <v>1</v>
      </c>
      <c r="Q43" s="73">
        <v>1</v>
      </c>
      <c r="R43" s="73">
        <v>1</v>
      </c>
      <c r="S43" s="73">
        <v>1</v>
      </c>
      <c r="T43" s="73"/>
      <c r="U43" s="90"/>
      <c r="V43" s="90"/>
      <c r="W43" s="73">
        <v>1</v>
      </c>
      <c r="X43" s="73">
        <v>1</v>
      </c>
      <c r="Y43" s="73">
        <v>1</v>
      </c>
      <c r="Z43" s="73">
        <v>1</v>
      </c>
      <c r="AA43" s="73">
        <v>1</v>
      </c>
      <c r="AB43" s="73">
        <v>1</v>
      </c>
      <c r="AC43" s="75"/>
      <c r="AD43" s="76">
        <v>1.0979976851851851</v>
      </c>
      <c r="AE43" s="77">
        <v>0</v>
      </c>
      <c r="AF43" s="78">
        <f t="shared" si="3"/>
        <v>0.49971064814814814</v>
      </c>
      <c r="AG43" s="79">
        <f t="shared" si="1"/>
        <v>22</v>
      </c>
      <c r="AH43" s="80"/>
      <c r="AI43" s="80"/>
    </row>
    <row r="44" spans="1:35" s="52" customFormat="1" ht="12.75">
      <c r="A44" s="70">
        <f>Equipos!A44</f>
        <v>65</v>
      </c>
      <c r="B44" s="71" t="str">
        <f>Equipos!B44</f>
        <v>GALLAECIA PUFF</v>
      </c>
      <c r="C44" s="89">
        <f>'Tiempos E-1'!R44</f>
        <v>0.5925578703703703</v>
      </c>
      <c r="D44" s="73">
        <v>1</v>
      </c>
      <c r="E44" s="73">
        <v>1</v>
      </c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>
        <v>1</v>
      </c>
      <c r="L44" s="73">
        <v>1</v>
      </c>
      <c r="M44" s="73">
        <v>1</v>
      </c>
      <c r="N44" s="73">
        <v>1</v>
      </c>
      <c r="O44" s="73">
        <v>1</v>
      </c>
      <c r="P44" s="73">
        <v>1</v>
      </c>
      <c r="Q44" s="73">
        <v>1</v>
      </c>
      <c r="R44" s="73">
        <v>1</v>
      </c>
      <c r="S44" s="73">
        <v>1</v>
      </c>
      <c r="T44" s="73">
        <v>2</v>
      </c>
      <c r="U44" s="90"/>
      <c r="V44" s="90"/>
      <c r="W44" s="73">
        <v>1</v>
      </c>
      <c r="X44" s="73">
        <v>1</v>
      </c>
      <c r="Y44" s="73">
        <v>1</v>
      </c>
      <c r="Z44" s="73">
        <v>1</v>
      </c>
      <c r="AA44" s="73">
        <v>1</v>
      </c>
      <c r="AB44" s="73">
        <v>1</v>
      </c>
      <c r="AC44" s="75"/>
      <c r="AD44" s="76">
        <v>1.099988425925926</v>
      </c>
      <c r="AE44" s="91">
        <v>0.009027777777777777</v>
      </c>
      <c r="AF44" s="78">
        <f aca="true" t="shared" si="4" ref="AF44:AF51">AD44-C44-AE44</f>
        <v>0.4984027777777779</v>
      </c>
      <c r="AG44" s="79">
        <f t="shared" si="1"/>
        <v>24</v>
      </c>
      <c r="AH44" s="80"/>
      <c r="AI44" s="80"/>
    </row>
    <row r="45" spans="1:35" s="52" customFormat="1" ht="12.75">
      <c r="A45" s="70">
        <f>Equipos!A45</f>
        <v>66</v>
      </c>
      <c r="B45" s="71" t="str">
        <f>Equipos!B45</f>
        <v>CAOS</v>
      </c>
      <c r="C45" s="89">
        <f>'Tiempos E-1'!R45</f>
        <v>0.56125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>
        <v>1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  <c r="T45" s="73">
        <v>2</v>
      </c>
      <c r="U45" s="90"/>
      <c r="V45" s="90"/>
      <c r="W45" s="73">
        <v>1</v>
      </c>
      <c r="X45" s="73">
        <v>1</v>
      </c>
      <c r="Y45" s="73">
        <v>1</v>
      </c>
      <c r="Z45" s="73">
        <v>1</v>
      </c>
      <c r="AA45" s="73">
        <v>1</v>
      </c>
      <c r="AB45" s="73">
        <v>1</v>
      </c>
      <c r="AC45" s="75"/>
      <c r="AD45" s="76">
        <v>0.9844097222222222</v>
      </c>
      <c r="AE45" s="77">
        <v>0</v>
      </c>
      <c r="AF45" s="78">
        <f t="shared" si="4"/>
        <v>0.4231597222222222</v>
      </c>
      <c r="AG45" s="79">
        <f t="shared" si="1"/>
        <v>24</v>
      </c>
      <c r="AH45" s="80"/>
      <c r="AI45" s="80"/>
    </row>
    <row r="46" spans="1:35" s="52" customFormat="1" ht="12.75">
      <c r="A46" s="70">
        <f>Equipos!A46</f>
        <v>67</v>
      </c>
      <c r="B46" s="71" t="str">
        <f>Equipos!B46</f>
        <v>SEO JOGAFAN</v>
      </c>
      <c r="C46" s="89">
        <f>'Tiempos E-1'!R46</f>
        <v>0.5378356481481482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73">
        <v>1</v>
      </c>
      <c r="M46" s="73">
        <v>1</v>
      </c>
      <c r="N46" s="73">
        <v>1</v>
      </c>
      <c r="O46" s="73">
        <v>1</v>
      </c>
      <c r="P46" s="73">
        <v>1</v>
      </c>
      <c r="Q46" s="73">
        <v>1</v>
      </c>
      <c r="R46" s="73">
        <v>1</v>
      </c>
      <c r="S46" s="73">
        <v>1</v>
      </c>
      <c r="T46" s="73">
        <v>2</v>
      </c>
      <c r="U46" s="90"/>
      <c r="V46" s="90"/>
      <c r="W46" s="73">
        <v>1</v>
      </c>
      <c r="X46" s="73">
        <v>1</v>
      </c>
      <c r="Y46" s="73">
        <v>1</v>
      </c>
      <c r="Z46" s="73">
        <v>1</v>
      </c>
      <c r="AA46" s="73">
        <v>1</v>
      </c>
      <c r="AB46" s="73">
        <v>1</v>
      </c>
      <c r="AC46" s="75"/>
      <c r="AD46" s="76">
        <v>0.8822222222222221</v>
      </c>
      <c r="AE46" s="77">
        <v>0</v>
      </c>
      <c r="AF46" s="78">
        <f t="shared" si="4"/>
        <v>0.3443865740740739</v>
      </c>
      <c r="AG46" s="79">
        <f t="shared" si="1"/>
        <v>24</v>
      </c>
      <c r="AH46" s="80"/>
      <c r="AI46" s="80"/>
    </row>
    <row r="47" spans="1:35" s="52" customFormat="1" ht="12.75">
      <c r="A47" s="70">
        <f>Equipos!A47</f>
        <v>68</v>
      </c>
      <c r="B47" s="71" t="str">
        <f>Equipos!B47</f>
        <v>SEO Atesvi</v>
      </c>
      <c r="C47" s="89">
        <f>'Tiempos E-1'!R47</f>
        <v>0.5720717592592592</v>
      </c>
      <c r="D47" s="73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73"/>
      <c r="M47" s="73">
        <v>1</v>
      </c>
      <c r="N47" s="73">
        <v>1</v>
      </c>
      <c r="O47" s="73">
        <v>1</v>
      </c>
      <c r="P47" s="73">
        <v>1</v>
      </c>
      <c r="Q47" s="73">
        <v>1</v>
      </c>
      <c r="R47" s="73">
        <v>1</v>
      </c>
      <c r="S47" s="73">
        <v>1</v>
      </c>
      <c r="T47" s="73">
        <v>2</v>
      </c>
      <c r="U47" s="90"/>
      <c r="V47" s="90"/>
      <c r="W47" s="73">
        <v>1</v>
      </c>
      <c r="X47" s="73">
        <v>1</v>
      </c>
      <c r="Y47" s="73">
        <v>1</v>
      </c>
      <c r="Z47" s="73">
        <v>1</v>
      </c>
      <c r="AA47" s="73">
        <v>1</v>
      </c>
      <c r="AB47" s="73">
        <v>1</v>
      </c>
      <c r="AC47" s="75"/>
      <c r="AD47" s="76">
        <v>1.020300925925926</v>
      </c>
      <c r="AE47" s="91">
        <v>0.004166666666666667</v>
      </c>
      <c r="AF47" s="78">
        <f t="shared" si="4"/>
        <v>0.4440625</v>
      </c>
      <c r="AG47" s="79">
        <f t="shared" si="1"/>
        <v>23</v>
      </c>
      <c r="AH47" s="80"/>
      <c r="AI47" s="80"/>
    </row>
    <row r="48" spans="1:35" s="52" customFormat="1" ht="12.75">
      <c r="A48" s="70">
        <f>Equipos!A48</f>
        <v>69</v>
      </c>
      <c r="B48" s="71" t="str">
        <f>Equipos!B48</f>
        <v>SEO CICLOS GOMEZ</v>
      </c>
      <c r="C48" s="89">
        <f>'Tiempos E-1'!R48</f>
        <v>0.5857291666666666</v>
      </c>
      <c r="D48" s="127">
        <v>1</v>
      </c>
      <c r="E48" s="127">
        <v>1</v>
      </c>
      <c r="F48" s="127">
        <v>1</v>
      </c>
      <c r="G48" s="127">
        <v>1</v>
      </c>
      <c r="H48" s="127">
        <v>1</v>
      </c>
      <c r="I48" s="73">
        <v>1</v>
      </c>
      <c r="J48" s="73">
        <v>1</v>
      </c>
      <c r="K48" s="73">
        <v>1</v>
      </c>
      <c r="L48" s="73">
        <v>1</v>
      </c>
      <c r="M48" s="73">
        <v>1</v>
      </c>
      <c r="N48" s="73">
        <v>1</v>
      </c>
      <c r="O48" s="73">
        <v>1</v>
      </c>
      <c r="P48" s="73">
        <v>1</v>
      </c>
      <c r="Q48" s="73">
        <v>1</v>
      </c>
      <c r="R48" s="73">
        <v>1</v>
      </c>
      <c r="S48" s="73">
        <v>1</v>
      </c>
      <c r="T48" s="73">
        <v>2</v>
      </c>
      <c r="U48" s="90"/>
      <c r="V48" s="90"/>
      <c r="W48" s="73">
        <v>1</v>
      </c>
      <c r="X48" s="73">
        <v>1</v>
      </c>
      <c r="Y48" s="73">
        <v>1</v>
      </c>
      <c r="Z48" s="73">
        <v>1</v>
      </c>
      <c r="AA48" s="73">
        <v>1</v>
      </c>
      <c r="AB48" s="73">
        <v>1</v>
      </c>
      <c r="AC48" s="75"/>
      <c r="AD48" s="76">
        <v>1.0427430555555557</v>
      </c>
      <c r="AE48" s="91">
        <v>0.007638888888888889</v>
      </c>
      <c r="AF48" s="78">
        <f t="shared" si="4"/>
        <v>0.4493750000000002</v>
      </c>
      <c r="AG48" s="79">
        <f t="shared" si="1"/>
        <v>24</v>
      </c>
      <c r="AH48" s="80"/>
      <c r="AI48" s="80"/>
    </row>
    <row r="49" spans="1:35" s="52" customFormat="1" ht="12.75">
      <c r="A49" s="70">
        <f>Equipos!A49</f>
        <v>70</v>
      </c>
      <c r="B49" s="71" t="str">
        <f>Equipos!B49</f>
        <v>QUENLLA RAID</v>
      </c>
      <c r="C49" s="89">
        <f>'Tiempos E-1'!R49</f>
        <v>0.6313888888888889</v>
      </c>
      <c r="D49" s="73"/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73"/>
      <c r="M49" s="73"/>
      <c r="N49" s="73"/>
      <c r="O49" s="73"/>
      <c r="P49" s="73"/>
      <c r="Q49" s="73"/>
      <c r="R49" s="73"/>
      <c r="S49" s="73">
        <v>1</v>
      </c>
      <c r="T49" s="73"/>
      <c r="U49" s="90"/>
      <c r="V49" s="90"/>
      <c r="W49" s="73">
        <v>1</v>
      </c>
      <c r="X49" s="73">
        <v>1</v>
      </c>
      <c r="Y49" s="73">
        <v>1</v>
      </c>
      <c r="Z49" s="73">
        <v>1</v>
      </c>
      <c r="AA49" s="73"/>
      <c r="AB49" s="73">
        <v>1</v>
      </c>
      <c r="AC49" s="75"/>
      <c r="AD49" s="76">
        <v>1.0314930555555557</v>
      </c>
      <c r="AE49" s="77">
        <v>0</v>
      </c>
      <c r="AF49" s="78">
        <f t="shared" si="4"/>
        <v>0.4001041666666668</v>
      </c>
      <c r="AG49" s="79">
        <f t="shared" si="1"/>
        <v>13</v>
      </c>
      <c r="AH49" s="80"/>
      <c r="AI49" s="80"/>
    </row>
    <row r="50" spans="1:35" s="52" customFormat="1" ht="12.75">
      <c r="A50" s="70">
        <f>Equipos!A50</f>
        <v>71</v>
      </c>
      <c r="B50" s="71" t="str">
        <f>Equipos!B50</f>
        <v>DESTILARIA</v>
      </c>
      <c r="C50" s="89">
        <f>'Tiempos E-1'!R50</f>
        <v>0.5682754629629629</v>
      </c>
      <c r="D50" s="73">
        <v>1</v>
      </c>
      <c r="E50" s="73">
        <v>1</v>
      </c>
      <c r="F50" s="73">
        <v>1</v>
      </c>
      <c r="G50" s="73">
        <v>1</v>
      </c>
      <c r="H50" s="73">
        <v>1</v>
      </c>
      <c r="I50" s="73">
        <v>1</v>
      </c>
      <c r="J50" s="73">
        <v>1</v>
      </c>
      <c r="K50" s="73">
        <v>1</v>
      </c>
      <c r="L50" s="73">
        <v>1</v>
      </c>
      <c r="M50" s="73">
        <v>1</v>
      </c>
      <c r="N50" s="73"/>
      <c r="O50" s="73">
        <v>1</v>
      </c>
      <c r="P50" s="73">
        <v>1</v>
      </c>
      <c r="Q50" s="73">
        <v>1</v>
      </c>
      <c r="R50" s="73">
        <v>1</v>
      </c>
      <c r="S50" s="73">
        <v>1</v>
      </c>
      <c r="T50" s="73">
        <v>2</v>
      </c>
      <c r="U50" s="90"/>
      <c r="V50" s="90"/>
      <c r="W50" s="73">
        <v>1</v>
      </c>
      <c r="X50" s="73">
        <v>1</v>
      </c>
      <c r="Y50" s="73">
        <v>1</v>
      </c>
      <c r="Z50" s="73">
        <v>1</v>
      </c>
      <c r="AA50" s="73">
        <v>1</v>
      </c>
      <c r="AB50" s="73">
        <v>1</v>
      </c>
      <c r="AC50" s="75"/>
      <c r="AD50" s="76">
        <v>1.0026967592592593</v>
      </c>
      <c r="AE50" s="77">
        <v>0</v>
      </c>
      <c r="AF50" s="78">
        <f t="shared" si="4"/>
        <v>0.43442129629629633</v>
      </c>
      <c r="AG50" s="79">
        <f t="shared" si="1"/>
        <v>23</v>
      </c>
      <c r="AH50" s="80"/>
      <c r="AI50" s="80"/>
    </row>
    <row r="51" spans="1:35" s="52" customFormat="1" ht="12.75">
      <c r="A51" s="70">
        <f>Equipos!A51</f>
        <v>72</v>
      </c>
      <c r="B51" s="71" t="str">
        <f>Equipos!B51</f>
        <v>LKT RAID</v>
      </c>
      <c r="C51" s="89">
        <f>'Tiempos E-1'!R51</f>
        <v>0.5713425925925926</v>
      </c>
      <c r="D51" s="73">
        <v>1</v>
      </c>
      <c r="E51" s="73">
        <v>1</v>
      </c>
      <c r="F51" s="73">
        <v>1</v>
      </c>
      <c r="G51" s="73">
        <v>1</v>
      </c>
      <c r="H51" s="73">
        <v>1</v>
      </c>
      <c r="I51" s="73">
        <v>1</v>
      </c>
      <c r="J51" s="73">
        <v>1</v>
      </c>
      <c r="K51" s="73">
        <v>1</v>
      </c>
      <c r="L51" s="73">
        <v>1</v>
      </c>
      <c r="M51" s="73">
        <v>1</v>
      </c>
      <c r="N51" s="73">
        <v>1</v>
      </c>
      <c r="O51" s="73">
        <v>1</v>
      </c>
      <c r="P51" s="73">
        <v>1</v>
      </c>
      <c r="Q51" s="73">
        <v>1</v>
      </c>
      <c r="R51" s="73">
        <v>1</v>
      </c>
      <c r="S51" s="73">
        <v>1</v>
      </c>
      <c r="T51" s="73">
        <v>2</v>
      </c>
      <c r="U51" s="90"/>
      <c r="V51" s="90"/>
      <c r="W51" s="73">
        <v>1</v>
      </c>
      <c r="X51" s="73">
        <v>1</v>
      </c>
      <c r="Y51" s="73">
        <v>1</v>
      </c>
      <c r="Z51" s="73">
        <v>1</v>
      </c>
      <c r="AA51" s="73">
        <v>1</v>
      </c>
      <c r="AB51" s="73">
        <v>1</v>
      </c>
      <c r="AC51" s="75"/>
      <c r="AD51" s="76">
        <v>0.8771064814814814</v>
      </c>
      <c r="AE51" s="91">
        <v>0.004861111111111111</v>
      </c>
      <c r="AF51" s="78">
        <f t="shared" si="4"/>
        <v>0.30090277777777774</v>
      </c>
      <c r="AG51" s="79">
        <f t="shared" si="1"/>
        <v>24</v>
      </c>
      <c r="AH51" s="80"/>
      <c r="AI51" s="80"/>
    </row>
    <row r="54" spans="1:33" s="136" customFormat="1" ht="12.75">
      <c r="A54" s="137"/>
      <c r="B54" s="137"/>
      <c r="C54" s="159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43"/>
      <c r="AD54" s="137"/>
      <c r="AE54" s="137"/>
      <c r="AF54" s="137"/>
      <c r="AG54" s="137"/>
    </row>
    <row r="55" spans="1:33" s="136" customFormat="1" ht="13.5" customHeight="1">
      <c r="A55" s="164"/>
      <c r="B55" s="164"/>
      <c r="C55" s="159"/>
      <c r="D55" s="153"/>
      <c r="E55" s="143"/>
      <c r="F55" s="143"/>
      <c r="G55" s="143"/>
      <c r="H55" s="143"/>
      <c r="I55" s="143"/>
      <c r="J55" s="143"/>
      <c r="K55" s="143"/>
      <c r="L55" s="152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0"/>
      <c r="AE55" s="143"/>
      <c r="AF55" s="154"/>
      <c r="AG55" s="143"/>
    </row>
    <row r="56" spans="1:33" s="136" customFormat="1" ht="12.75">
      <c r="A56" s="164"/>
      <c r="B56" s="164"/>
      <c r="C56" s="159"/>
      <c r="D56" s="153"/>
      <c r="E56" s="143"/>
      <c r="F56" s="143"/>
      <c r="G56" s="143"/>
      <c r="H56" s="143"/>
      <c r="I56" s="143"/>
      <c r="J56" s="143"/>
      <c r="K56" s="143"/>
      <c r="L56" s="152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0"/>
      <c r="AE56" s="143"/>
      <c r="AF56" s="154"/>
      <c r="AG56" s="143"/>
    </row>
    <row r="57" spans="1:33" s="136" customFormat="1" ht="12.75">
      <c r="A57" s="143"/>
      <c r="B57" s="155"/>
      <c r="C57" s="159"/>
      <c r="D57" s="153"/>
      <c r="E57" s="143"/>
      <c r="F57" s="143"/>
      <c r="G57" s="143"/>
      <c r="H57" s="143"/>
      <c r="I57" s="143"/>
      <c r="J57" s="143"/>
      <c r="K57" s="143"/>
      <c r="L57" s="152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56"/>
      <c r="AE57" s="143"/>
      <c r="AF57" s="154"/>
      <c r="AG57" s="143"/>
    </row>
    <row r="58" spans="1:33" s="136" customFormat="1" ht="12.75">
      <c r="A58" s="143"/>
      <c r="B58" s="155"/>
      <c r="C58" s="159"/>
      <c r="D58" s="153"/>
      <c r="E58" s="143"/>
      <c r="F58" s="143"/>
      <c r="G58" s="143"/>
      <c r="H58" s="143"/>
      <c r="I58" s="143"/>
      <c r="J58" s="143"/>
      <c r="K58" s="143"/>
      <c r="L58" s="152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56"/>
      <c r="AE58" s="143"/>
      <c r="AF58" s="154"/>
      <c r="AG58" s="143"/>
    </row>
    <row r="59" spans="1:33" s="136" customFormat="1" ht="12.75">
      <c r="A59" s="143"/>
      <c r="B59" s="155"/>
      <c r="C59" s="159"/>
      <c r="D59" s="153"/>
      <c r="E59" s="143"/>
      <c r="F59" s="143"/>
      <c r="G59" s="143"/>
      <c r="H59" s="143"/>
      <c r="I59" s="143"/>
      <c r="J59" s="143"/>
      <c r="K59" s="143"/>
      <c r="L59" s="15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56"/>
      <c r="AE59" s="143"/>
      <c r="AF59" s="154"/>
      <c r="AG59" s="143"/>
    </row>
    <row r="60" spans="1:33" s="136" customFormat="1" ht="11.25">
      <c r="A60" s="143"/>
      <c r="B60" s="155"/>
      <c r="C60" s="159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56"/>
      <c r="AE60" s="143"/>
      <c r="AF60" s="154"/>
      <c r="AG60" s="143"/>
    </row>
    <row r="61" spans="1:33" s="136" customFormat="1" ht="11.25">
      <c r="A61" s="143"/>
      <c r="B61" s="155"/>
      <c r="C61" s="159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56"/>
      <c r="AE61" s="143"/>
      <c r="AF61" s="154"/>
      <c r="AG61" s="143"/>
    </row>
    <row r="62" spans="1:33" s="136" customFormat="1" ht="11.25">
      <c r="A62" s="143"/>
      <c r="B62" s="155"/>
      <c r="C62" s="159"/>
      <c r="D62" s="146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43"/>
      <c r="AD62" s="156"/>
      <c r="AE62" s="143"/>
      <c r="AF62" s="154"/>
      <c r="AG62" s="143"/>
    </row>
    <row r="63" spans="1:33" s="136" customFormat="1" ht="11.25">
      <c r="A63" s="143"/>
      <c r="B63" s="155"/>
      <c r="C63" s="159"/>
      <c r="D63" s="149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56"/>
      <c r="AE63" s="143"/>
      <c r="AF63" s="154"/>
      <c r="AG63" s="143"/>
    </row>
    <row r="64" spans="1:33" s="136" customFormat="1" ht="11.25">
      <c r="A64" s="143"/>
      <c r="B64" s="155"/>
      <c r="C64" s="159"/>
      <c r="D64" s="149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56"/>
      <c r="AE64" s="143"/>
      <c r="AF64" s="154"/>
      <c r="AG64" s="143"/>
    </row>
    <row r="65" spans="1:33" s="136" customFormat="1" ht="11.25">
      <c r="A65" s="143"/>
      <c r="B65" s="155"/>
      <c r="C65" s="159"/>
      <c r="D65" s="149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56"/>
      <c r="AE65" s="143"/>
      <c r="AF65" s="154"/>
      <c r="AG65" s="143"/>
    </row>
    <row r="66" spans="1:33" s="136" customFormat="1" ht="11.25">
      <c r="A66" s="143"/>
      <c r="B66" s="155"/>
      <c r="C66" s="159"/>
      <c r="D66" s="149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56"/>
      <c r="AE66" s="143"/>
      <c r="AF66" s="154"/>
      <c r="AG66" s="143"/>
    </row>
    <row r="67" spans="1:33" s="136" customFormat="1" ht="11.25">
      <c r="A67" s="143"/>
      <c r="B67" s="155"/>
      <c r="C67" s="159"/>
      <c r="D67" s="149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56"/>
      <c r="AE67" s="143"/>
      <c r="AF67" s="154"/>
      <c r="AG67" s="143"/>
    </row>
    <row r="68" spans="1:33" s="136" customFormat="1" ht="11.25">
      <c r="A68" s="143"/>
      <c r="B68" s="155"/>
      <c r="C68" s="159"/>
      <c r="D68" s="149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56"/>
      <c r="AE68" s="143"/>
      <c r="AF68" s="154"/>
      <c r="AG68" s="143"/>
    </row>
    <row r="69" spans="1:33" s="136" customFormat="1" ht="11.25">
      <c r="A69" s="143"/>
      <c r="B69" s="155"/>
      <c r="C69" s="159"/>
      <c r="D69" s="149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56"/>
      <c r="AE69" s="143"/>
      <c r="AF69" s="154"/>
      <c r="AG69" s="143"/>
    </row>
    <row r="70" spans="1:33" s="136" customFormat="1" ht="11.25">
      <c r="A70" s="143"/>
      <c r="B70" s="155"/>
      <c r="C70" s="159"/>
      <c r="D70" s="149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56"/>
      <c r="AE70" s="143"/>
      <c r="AF70" s="154"/>
      <c r="AG70" s="143"/>
    </row>
    <row r="71" spans="1:33" s="136" customFormat="1" ht="11.25">
      <c r="A71" s="143"/>
      <c r="B71" s="155"/>
      <c r="C71" s="159"/>
      <c r="D71" s="149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56"/>
      <c r="AE71" s="143"/>
      <c r="AF71" s="154"/>
      <c r="AG71" s="143"/>
    </row>
    <row r="72" ht="11.25">
      <c r="D72" s="81"/>
    </row>
    <row r="73" ht="11.25">
      <c r="D73" s="82" t="s">
        <v>36</v>
      </c>
    </row>
  </sheetData>
  <sheetProtection/>
  <mergeCells count="1">
    <mergeCell ref="A55:B56"/>
  </mergeCells>
  <conditionalFormatting sqref="AF11:AF51">
    <cfRule type="cellIs" priority="1" dxfId="24" operator="equal" stopIfTrue="1">
      <formula>0</formula>
    </cfRule>
  </conditionalFormatting>
  <conditionalFormatting sqref="AG11:AG51 AE11:AE51">
    <cfRule type="cellIs" priority="2" dxfId="22" operator="lessThanOrEqual" stopIfTrue="1">
      <formula>0</formula>
    </cfRule>
  </conditionalFormatting>
  <conditionalFormatting sqref="D11:AB51">
    <cfRule type="cellIs" priority="3" dxfId="23" operator="greaterThan" stopIfTrue="1">
      <formula>0</formula>
    </cfRule>
  </conditionalFormatting>
  <conditionalFormatting sqref="AC11:AC51">
    <cfRule type="cellIs" priority="4" dxfId="21" operator="greaterThan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="92" zoomScaleNormal="92" zoomScalePageLayoutView="0" workbookViewId="0" topLeftCell="A5">
      <pane ySplit="495" topLeftCell="A5" activePane="bottomLeft" state="split"/>
      <selection pane="topLeft" activeCell="C5" sqref="C1:C16384"/>
      <selection pane="bottomLeft" activeCell="P16" sqref="P16"/>
    </sheetView>
  </sheetViews>
  <sheetFormatPr defaultColWidth="11.421875" defaultRowHeight="12.75"/>
  <cols>
    <col min="1" max="1" width="7.421875" style="36" customWidth="1"/>
    <col min="2" max="2" width="30.7109375" style="37" customWidth="1"/>
    <col min="3" max="3" width="7.7109375" style="40" customWidth="1"/>
    <col min="4" max="10" width="6.7109375" style="36" customWidth="1"/>
    <col min="11" max="11" width="3.140625" style="36" customWidth="1"/>
    <col min="12" max="12" width="7.421875" style="38" customWidth="1"/>
    <col min="13" max="13" width="8.8515625" style="40" customWidth="1"/>
    <col min="14" max="14" width="9.421875" style="36" customWidth="1"/>
    <col min="15" max="15" width="8.140625" style="7" customWidth="1"/>
    <col min="16" max="16384" width="11.421875" style="7" customWidth="1"/>
  </cols>
  <sheetData>
    <row r="1" spans="1:14" ht="30" customHeight="1">
      <c r="A1" s="4"/>
      <c r="B1" s="41" t="str">
        <f>Equipos!B1</f>
        <v>Somozas Extreme 2011</v>
      </c>
      <c r="C1" s="130"/>
      <c r="D1" s="4"/>
      <c r="E1" s="4"/>
      <c r="F1" s="4"/>
      <c r="G1" s="4"/>
      <c r="H1" s="4"/>
      <c r="I1" s="4"/>
      <c r="J1" s="4"/>
      <c r="K1" s="42"/>
      <c r="L1" s="42"/>
      <c r="M1" s="42" t="str">
        <f>Equipos!K1</f>
        <v>Liga Española de Raids de Aventura 2011</v>
      </c>
      <c r="N1" s="42"/>
    </row>
    <row r="2" spans="1:14" ht="42" customHeight="1">
      <c r="A2" s="43"/>
      <c r="B2" s="44" t="s">
        <v>72</v>
      </c>
      <c r="C2" s="131"/>
      <c r="D2" s="43"/>
      <c r="E2" s="43"/>
      <c r="F2" s="43"/>
      <c r="G2" s="43"/>
      <c r="H2" s="45"/>
      <c r="I2" s="43"/>
      <c r="J2" s="43"/>
      <c r="K2" s="47" t="s">
        <v>21</v>
      </c>
      <c r="L2" s="48"/>
      <c r="M2" s="7"/>
      <c r="N2" s="7"/>
    </row>
    <row r="3" spans="1:14" ht="12.75" customHeight="1" hidden="1">
      <c r="A3" s="43"/>
      <c r="B3" s="51"/>
      <c r="C3" s="131"/>
      <c r="D3" s="43"/>
      <c r="E3" s="43"/>
      <c r="F3" s="43"/>
      <c r="G3" s="43"/>
      <c r="H3" s="45"/>
      <c r="I3" s="43"/>
      <c r="J3" s="43"/>
      <c r="K3" s="47"/>
      <c r="L3" s="48"/>
      <c r="M3" s="7"/>
      <c r="N3" s="7"/>
    </row>
    <row r="4" spans="1:12" s="13" customFormat="1" ht="12">
      <c r="A4" s="12"/>
      <c r="B4" s="52"/>
      <c r="C4" s="132" t="s">
        <v>22</v>
      </c>
      <c r="D4" s="54">
        <v>1</v>
      </c>
      <c r="E4" s="55" t="s">
        <v>38</v>
      </c>
      <c r="F4" s="55" t="s">
        <v>39</v>
      </c>
      <c r="G4" s="55" t="s">
        <v>40</v>
      </c>
      <c r="H4" s="55" t="s">
        <v>41</v>
      </c>
      <c r="I4" s="55" t="s">
        <v>42</v>
      </c>
      <c r="J4" s="55" t="s">
        <v>55</v>
      </c>
      <c r="K4" s="56"/>
      <c r="L4" s="16"/>
    </row>
    <row r="5" spans="1:12" s="13" customFormat="1" ht="12.75">
      <c r="A5" s="12"/>
      <c r="C5" s="132" t="s">
        <v>24</v>
      </c>
      <c r="D5" s="57"/>
      <c r="E5" s="58"/>
      <c r="F5" s="58"/>
      <c r="G5" s="58"/>
      <c r="H5" s="58"/>
      <c r="I5" s="58"/>
      <c r="J5" s="58"/>
      <c r="K5" s="56"/>
      <c r="L5" s="12"/>
    </row>
    <row r="6" spans="1:12" s="13" customFormat="1" ht="10.5">
      <c r="A6" s="12"/>
      <c r="B6" s="59"/>
      <c r="C6" s="133" t="s">
        <v>27</v>
      </c>
      <c r="D6" s="55" t="s">
        <v>73</v>
      </c>
      <c r="E6" s="55" t="s">
        <v>74</v>
      </c>
      <c r="F6" s="55" t="s">
        <v>75</v>
      </c>
      <c r="G6" s="55" t="s">
        <v>76</v>
      </c>
      <c r="H6" s="55" t="s">
        <v>77</v>
      </c>
      <c r="I6" s="55" t="s">
        <v>78</v>
      </c>
      <c r="J6" s="55" t="s">
        <v>79</v>
      </c>
      <c r="K6" s="61"/>
      <c r="L6" s="12"/>
    </row>
    <row r="7" spans="1:12" s="13" customFormat="1" ht="12.75">
      <c r="A7" s="12"/>
      <c r="B7" s="62" t="s">
        <v>30</v>
      </c>
      <c r="C7" s="132" t="s">
        <v>31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/>
      <c r="K7" s="56"/>
      <c r="L7" s="16"/>
    </row>
    <row r="8" spans="12:14" ht="11.25">
      <c r="L8" s="36"/>
      <c r="M8" s="7"/>
      <c r="N8" s="7"/>
    </row>
    <row r="9" spans="12:14" ht="11.25" hidden="1">
      <c r="L9" s="36"/>
      <c r="M9" s="7"/>
      <c r="N9" s="7"/>
    </row>
    <row r="10" spans="1:14" ht="12" customHeight="1">
      <c r="A10" s="64" t="str">
        <f>Equipos!A10</f>
        <v>Dorsal</v>
      </c>
      <c r="B10" s="65" t="str">
        <f>Equipos!B10</f>
        <v>Aventura</v>
      </c>
      <c r="C10" s="134" t="s">
        <v>32</v>
      </c>
      <c r="D10" s="67">
        <f aca="true" t="shared" si="0" ref="D10:J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6</v>
      </c>
      <c r="J10" s="67" t="str">
        <f t="shared" si="0"/>
        <v>20</v>
      </c>
      <c r="K10" s="68"/>
      <c r="L10" s="67" t="s">
        <v>33</v>
      </c>
      <c r="M10" s="67" t="s">
        <v>35</v>
      </c>
      <c r="N10" s="66" t="s">
        <v>126</v>
      </c>
    </row>
    <row r="11" spans="1:14" s="52" customFormat="1" ht="12.75">
      <c r="A11" s="70">
        <f>Equipos!A11</f>
        <v>31</v>
      </c>
      <c r="B11" s="71" t="str">
        <f>Equipos!B11</f>
        <v>ASTUR EXTREM- LOS MARTINEZ</v>
      </c>
      <c r="C11" s="135">
        <f>'Tiempos E-2'!AD11</f>
        <v>0.8762152777777777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73">
        <v>1</v>
      </c>
      <c r="J11" s="92"/>
      <c r="K11" s="75"/>
      <c r="L11" s="76">
        <v>0.9601851851851853</v>
      </c>
      <c r="M11" s="78">
        <f>L11-C11</f>
        <v>0.0839699074074075</v>
      </c>
      <c r="N11" s="79">
        <f aca="true" t="shared" si="1" ref="N11:N46">SUM(D11:J11)</f>
        <v>6</v>
      </c>
    </row>
    <row r="12" spans="1:14" s="52" customFormat="1" ht="12.75">
      <c r="A12" s="70">
        <f>Equipos!A12</f>
        <v>32</v>
      </c>
      <c r="B12" s="71" t="str">
        <f>Equipos!B12</f>
        <v>FAI CAMIÑO</v>
      </c>
      <c r="C12" s="135">
        <f>'Tiempos E-2'!AD12</f>
        <v>1.021388888888889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>
        <v>1</v>
      </c>
      <c r="J12" s="92"/>
      <c r="K12" s="75"/>
      <c r="L12" s="76">
        <v>1.157175925925926</v>
      </c>
      <c r="M12" s="78">
        <f aca="true" t="shared" si="2" ref="M12:M51">L12-C12</f>
        <v>0.1357870370370371</v>
      </c>
      <c r="N12" s="79">
        <f t="shared" si="1"/>
        <v>6</v>
      </c>
    </row>
    <row r="13" spans="1:14" s="52" customFormat="1" ht="12.75">
      <c r="A13" s="70">
        <f>Equipos!A13</f>
        <v>33</v>
      </c>
      <c r="B13" s="71" t="str">
        <f>Equipos!B13</f>
        <v>MATOJOMA RAID</v>
      </c>
      <c r="C13" s="135">
        <f>'Tiempos E-2'!AD13</f>
        <v>1.0338541666666667</v>
      </c>
      <c r="D13" s="73">
        <v>1</v>
      </c>
      <c r="E13" s="73">
        <v>1</v>
      </c>
      <c r="F13" s="73">
        <v>1</v>
      </c>
      <c r="G13" s="73">
        <v>1</v>
      </c>
      <c r="H13" s="73"/>
      <c r="I13" s="73">
        <v>1</v>
      </c>
      <c r="J13" s="92"/>
      <c r="K13" s="75"/>
      <c r="L13" s="76">
        <v>1.1666666666666667</v>
      </c>
      <c r="M13" s="78">
        <f t="shared" si="2"/>
        <v>0.1328125</v>
      </c>
      <c r="N13" s="79">
        <f t="shared" si="1"/>
        <v>5</v>
      </c>
    </row>
    <row r="14" spans="1:14" s="52" customFormat="1" ht="12.75">
      <c r="A14" s="70">
        <f>Equipos!A14</f>
        <v>34</v>
      </c>
      <c r="B14" s="71" t="str">
        <f>Equipos!B14</f>
        <v>PEÑA GUARA AVENTURA</v>
      </c>
      <c r="C14" s="135">
        <f>'Tiempos E-2'!AD14</f>
        <v>0.8658217592592593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  <c r="J14" s="92"/>
      <c r="K14" s="75"/>
      <c r="L14" s="76">
        <v>0.9521064814814815</v>
      </c>
      <c r="M14" s="78">
        <f t="shared" si="2"/>
        <v>0.08628472222222217</v>
      </c>
      <c r="N14" s="79">
        <f t="shared" si="1"/>
        <v>6</v>
      </c>
    </row>
    <row r="15" spans="1:14" s="52" customFormat="1" ht="12.75">
      <c r="A15" s="70">
        <f>Equipos!A15</f>
        <v>35</v>
      </c>
      <c r="B15" s="71" t="str">
        <f>Equipos!B15</f>
        <v>KABUTEI</v>
      </c>
      <c r="C15" s="135">
        <f>'Tiempos E-2'!AD15</f>
        <v>0.8498958333333334</v>
      </c>
      <c r="D15" s="73"/>
      <c r="E15" s="73"/>
      <c r="F15" s="73"/>
      <c r="G15" s="73"/>
      <c r="H15" s="73"/>
      <c r="I15" s="73"/>
      <c r="J15" s="92"/>
      <c r="K15" s="75"/>
      <c r="L15" s="76" t="s">
        <v>127</v>
      </c>
      <c r="M15" s="78" t="s">
        <v>127</v>
      </c>
      <c r="N15" s="79">
        <f t="shared" si="1"/>
        <v>0</v>
      </c>
    </row>
    <row r="16" spans="1:14" s="52" customFormat="1" ht="12.75">
      <c r="A16" s="70">
        <f>Equipos!A16</f>
        <v>36</v>
      </c>
      <c r="B16" s="71" t="str">
        <f>Equipos!B16</f>
        <v>ASTUR EXTREM MXTO</v>
      </c>
      <c r="C16" s="135">
        <f>'Tiempos E-2'!AD16</f>
        <v>0.9489583333333332</v>
      </c>
      <c r="D16" s="73">
        <v>1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92"/>
      <c r="K16" s="75"/>
      <c r="L16" s="76">
        <v>1.0595486111111112</v>
      </c>
      <c r="M16" s="78">
        <f t="shared" si="2"/>
        <v>0.11059027777777797</v>
      </c>
      <c r="N16" s="79">
        <f t="shared" si="1"/>
        <v>6</v>
      </c>
    </row>
    <row r="17" spans="1:15" s="52" customFormat="1" ht="12.75">
      <c r="A17" s="70">
        <f>Equipos!A17</f>
        <v>37</v>
      </c>
      <c r="B17" s="71" t="str">
        <f>Equipos!B17</f>
        <v>GALLAECIA AVENTURA</v>
      </c>
      <c r="C17" s="135">
        <f>'Tiempos E-2'!AD17</f>
        <v>0.8546874999999999</v>
      </c>
      <c r="D17" s="73">
        <v>1</v>
      </c>
      <c r="E17" s="73">
        <v>1</v>
      </c>
      <c r="F17" s="73">
        <v>1</v>
      </c>
      <c r="G17" s="73">
        <v>1</v>
      </c>
      <c r="H17" s="73">
        <v>1</v>
      </c>
      <c r="I17" s="73">
        <v>1</v>
      </c>
      <c r="J17" s="92"/>
      <c r="K17" s="75"/>
      <c r="L17" s="76">
        <v>0.9238425925925926</v>
      </c>
      <c r="M17" s="78">
        <f t="shared" si="2"/>
        <v>0.06915509259259267</v>
      </c>
      <c r="N17" s="79">
        <f t="shared" si="1"/>
        <v>6</v>
      </c>
      <c r="O17" s="80"/>
    </row>
    <row r="18" spans="1:15" s="52" customFormat="1" ht="12.75">
      <c r="A18" s="70">
        <f>Equipos!A18</f>
        <v>38</v>
      </c>
      <c r="B18" s="71" t="str">
        <f>Equipos!B18</f>
        <v>GALLAECIA DESVENTURA</v>
      </c>
      <c r="C18" s="135">
        <f>'Tiempos E-2'!AD18</f>
        <v>1.0096180555555556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92"/>
      <c r="K18" s="75"/>
      <c r="L18" s="76">
        <v>1.1575925925925925</v>
      </c>
      <c r="M18" s="78">
        <f t="shared" si="2"/>
        <v>0.1479745370370369</v>
      </c>
      <c r="N18" s="79">
        <f t="shared" si="1"/>
        <v>6</v>
      </c>
      <c r="O18" s="80"/>
    </row>
    <row r="19" spans="1:15" s="52" customFormat="1" ht="12.75">
      <c r="A19" s="70">
        <f>Equipos!A19</f>
        <v>39</v>
      </c>
      <c r="B19" s="71" t="str">
        <f>Equipos!B19</f>
        <v>GALLAECIA BICIOSOS</v>
      </c>
      <c r="C19" s="135">
        <f>'Tiempos E-2'!AD19</f>
        <v>1.042650462962963</v>
      </c>
      <c r="D19" s="73">
        <v>1</v>
      </c>
      <c r="E19" s="73">
        <v>1</v>
      </c>
      <c r="F19" s="73">
        <v>1</v>
      </c>
      <c r="G19" s="73">
        <v>1</v>
      </c>
      <c r="H19" s="73">
        <v>1</v>
      </c>
      <c r="I19" s="73">
        <v>1</v>
      </c>
      <c r="J19" s="92"/>
      <c r="K19" s="75"/>
      <c r="L19" s="76">
        <v>1.1556481481481482</v>
      </c>
      <c r="M19" s="78">
        <f t="shared" si="2"/>
        <v>0.11299768518518527</v>
      </c>
      <c r="N19" s="79">
        <f t="shared" si="1"/>
        <v>6</v>
      </c>
      <c r="O19" s="80"/>
    </row>
    <row r="20" spans="1:15" s="52" customFormat="1" ht="12.75">
      <c r="A20" s="70">
        <f>Equipos!A20</f>
        <v>40</v>
      </c>
      <c r="B20" s="71" t="str">
        <f>Equipos!B20</f>
        <v>AS CABRAS TIRAN AO MONTE</v>
      </c>
      <c r="C20" s="135">
        <f>'Tiempos E-2'!AD20</f>
        <v>1.0857291666666666</v>
      </c>
      <c r="D20" s="73"/>
      <c r="E20" s="73">
        <v>1</v>
      </c>
      <c r="F20" s="73">
        <v>1</v>
      </c>
      <c r="G20" s="73"/>
      <c r="H20" s="73"/>
      <c r="I20" s="73">
        <v>1</v>
      </c>
      <c r="J20" s="92"/>
      <c r="K20" s="75"/>
      <c r="L20" s="76">
        <v>1.1610416666666667</v>
      </c>
      <c r="M20" s="78">
        <f t="shared" si="2"/>
        <v>0.07531250000000012</v>
      </c>
      <c r="N20" s="79">
        <f t="shared" si="1"/>
        <v>3</v>
      </c>
      <c r="O20" s="80"/>
    </row>
    <row r="21" spans="1:15" s="52" customFormat="1" ht="12.75">
      <c r="A21" s="70">
        <f>Equipos!A21</f>
        <v>41</v>
      </c>
      <c r="B21" s="71" t="str">
        <f>Equipos!B21</f>
        <v>MONTAÑA FERROL CURUXEIRAS</v>
      </c>
      <c r="C21" s="135">
        <f>'Tiempos E-2'!AD21</f>
        <v>0.9098611111111111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92"/>
      <c r="K21" s="75"/>
      <c r="L21" s="76">
        <v>1.0247800925925925</v>
      </c>
      <c r="M21" s="78">
        <f t="shared" si="2"/>
        <v>0.11491898148148139</v>
      </c>
      <c r="N21" s="79">
        <f t="shared" si="1"/>
        <v>6</v>
      </c>
      <c r="O21" s="80"/>
    </row>
    <row r="22" spans="1:15" s="52" customFormat="1" ht="12.75">
      <c r="A22" s="70">
        <f>Equipos!A22</f>
        <v>42</v>
      </c>
      <c r="B22" s="71" t="str">
        <f>Equipos!B22</f>
        <v>GALLAECIA E.D. COTOBADE</v>
      </c>
      <c r="C22" s="135">
        <f>'Tiempos E-2'!AD22</f>
        <v>0.8738657407407407</v>
      </c>
      <c r="D22" s="73">
        <v>1</v>
      </c>
      <c r="E22" s="73">
        <v>1</v>
      </c>
      <c r="F22" s="73">
        <v>1</v>
      </c>
      <c r="G22" s="73">
        <v>1</v>
      </c>
      <c r="H22" s="73">
        <v>1</v>
      </c>
      <c r="I22" s="73">
        <v>1</v>
      </c>
      <c r="J22" s="92"/>
      <c r="K22" s="75"/>
      <c r="L22" s="76">
        <v>0.9923032407407407</v>
      </c>
      <c r="M22" s="78">
        <f t="shared" si="2"/>
        <v>0.11843749999999997</v>
      </c>
      <c r="N22" s="79">
        <f t="shared" si="1"/>
        <v>6</v>
      </c>
      <c r="O22" s="80"/>
    </row>
    <row r="23" spans="1:15" s="52" customFormat="1" ht="12.75">
      <c r="A23" s="70">
        <f>Equipos!A23</f>
        <v>43</v>
      </c>
      <c r="B23" s="71" t="str">
        <f>Equipos!B23</f>
        <v>MONTAÑA FERROL AL COMPASS</v>
      </c>
      <c r="C23" s="135">
        <f>'Tiempos E-2'!AD23</f>
        <v>1.0704166666666668</v>
      </c>
      <c r="D23" s="73"/>
      <c r="E23" s="73"/>
      <c r="F23" s="73"/>
      <c r="G23" s="73"/>
      <c r="H23" s="73"/>
      <c r="I23" s="73"/>
      <c r="J23" s="92"/>
      <c r="K23" s="75"/>
      <c r="L23" s="76">
        <v>1.1666666666666667</v>
      </c>
      <c r="M23" s="78">
        <f t="shared" si="2"/>
        <v>0.09624999999999995</v>
      </c>
      <c r="N23" s="79">
        <f t="shared" si="1"/>
        <v>0</v>
      </c>
      <c r="O23" s="80"/>
    </row>
    <row r="24" spans="1:15" s="52" customFormat="1" ht="12.75">
      <c r="A24" s="70">
        <f>Equipos!A24</f>
        <v>44</v>
      </c>
      <c r="B24" s="71" t="str">
        <f>Equipos!B24</f>
        <v>TURBOCLIMBERS</v>
      </c>
      <c r="C24" s="135">
        <f>'Tiempos E-2'!AD24</f>
        <v>0.8905902777777778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92"/>
      <c r="K24" s="75"/>
      <c r="L24" s="76">
        <v>0.9868865740740741</v>
      </c>
      <c r="M24" s="78">
        <f t="shared" si="2"/>
        <v>0.09629629629629632</v>
      </c>
      <c r="N24" s="79">
        <f t="shared" si="1"/>
        <v>6</v>
      </c>
      <c r="O24" s="80"/>
    </row>
    <row r="25" spans="1:15" s="52" customFormat="1" ht="12.75">
      <c r="A25" s="70">
        <f>Equipos!A25</f>
        <v>45</v>
      </c>
      <c r="B25" s="71" t="str">
        <f>Equipos!B25</f>
        <v>GALLAECIAUSTERIDAD</v>
      </c>
      <c r="C25" s="135">
        <f>'Tiempos E-2'!AD25</f>
        <v>0.8828125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92"/>
      <c r="K25" s="75"/>
      <c r="L25" s="76">
        <v>0.9933333333333334</v>
      </c>
      <c r="M25" s="78">
        <f t="shared" si="2"/>
        <v>0.1105208333333334</v>
      </c>
      <c r="N25" s="79">
        <f t="shared" si="1"/>
        <v>6</v>
      </c>
      <c r="O25" s="80"/>
    </row>
    <row r="26" spans="1:15" s="52" customFormat="1" ht="12.75">
      <c r="A26" s="70">
        <f>Equipos!A26</f>
        <v>46</v>
      </c>
      <c r="B26" s="71" t="str">
        <f>Equipos!B26</f>
        <v>A RUMBO</v>
      </c>
      <c r="C26" s="135">
        <f>'Tiempos E-2'!AD26</f>
        <v>0.9308912037037037</v>
      </c>
      <c r="D26" s="73">
        <v>1</v>
      </c>
      <c r="E26" s="73">
        <v>1</v>
      </c>
      <c r="F26" s="73">
        <v>1</v>
      </c>
      <c r="G26" s="73"/>
      <c r="H26" s="73">
        <v>1</v>
      </c>
      <c r="I26" s="73">
        <v>1</v>
      </c>
      <c r="J26" s="92"/>
      <c r="K26" s="75"/>
      <c r="L26" s="76">
        <v>1.0773958333333333</v>
      </c>
      <c r="M26" s="78">
        <f t="shared" si="2"/>
        <v>0.14650462962962962</v>
      </c>
      <c r="N26" s="79">
        <f t="shared" si="1"/>
        <v>5</v>
      </c>
      <c r="O26" s="80"/>
    </row>
    <row r="27" spans="1:15" s="52" customFormat="1" ht="12.75">
      <c r="A27" s="70">
        <f>Equipos!A27</f>
        <v>47</v>
      </c>
      <c r="B27" s="71" t="str">
        <f>Equipos!B27</f>
        <v>XEGIBA</v>
      </c>
      <c r="C27" s="135">
        <f>'Tiempos E-2'!AD27</f>
        <v>0.9480902777777778</v>
      </c>
      <c r="D27" s="73">
        <v>1</v>
      </c>
      <c r="E27" s="73">
        <v>1</v>
      </c>
      <c r="F27" s="73">
        <v>1</v>
      </c>
      <c r="G27" s="73">
        <v>1</v>
      </c>
      <c r="H27" s="73">
        <v>1</v>
      </c>
      <c r="I27" s="73">
        <v>1</v>
      </c>
      <c r="J27" s="92"/>
      <c r="K27" s="75"/>
      <c r="L27" s="76">
        <v>1.0520717592592592</v>
      </c>
      <c r="M27" s="78">
        <f t="shared" si="2"/>
        <v>0.10398148148148145</v>
      </c>
      <c r="N27" s="79">
        <f t="shared" si="1"/>
        <v>6</v>
      </c>
      <c r="O27" s="80"/>
    </row>
    <row r="28" spans="1:15" s="52" customFormat="1" ht="12.75">
      <c r="A28" s="70">
        <f>Equipos!A28</f>
        <v>48</v>
      </c>
      <c r="B28" s="71" t="str">
        <f>Equipos!B28</f>
        <v>Clube Mill</v>
      </c>
      <c r="C28" s="135">
        <f>'Tiempos E-2'!AD28</f>
        <v>1.0727893518518519</v>
      </c>
      <c r="D28" s="73">
        <v>1</v>
      </c>
      <c r="E28" s="73">
        <v>1</v>
      </c>
      <c r="F28" s="73">
        <v>1</v>
      </c>
      <c r="G28" s="73"/>
      <c r="H28" s="73"/>
      <c r="I28" s="73"/>
      <c r="J28" s="92"/>
      <c r="K28" s="75"/>
      <c r="L28" s="76">
        <v>1.1597337962962964</v>
      </c>
      <c r="M28" s="78">
        <f t="shared" si="2"/>
        <v>0.08694444444444449</v>
      </c>
      <c r="N28" s="79">
        <f t="shared" si="1"/>
        <v>3</v>
      </c>
      <c r="O28" s="80"/>
    </row>
    <row r="29" spans="1:15" s="52" customFormat="1" ht="12.75">
      <c r="A29" s="70">
        <f>Equipos!A29</f>
        <v>49</v>
      </c>
      <c r="B29" s="71" t="str">
        <f>Equipos!B29</f>
        <v>Clube Mbcp</v>
      </c>
      <c r="C29" s="135">
        <f>'Tiempos E-2'!AD29</f>
        <v>1.039050925925926</v>
      </c>
      <c r="D29" s="73"/>
      <c r="E29" s="73"/>
      <c r="F29" s="73"/>
      <c r="G29" s="73"/>
      <c r="H29" s="73"/>
      <c r="I29" s="73"/>
      <c r="J29" s="92"/>
      <c r="K29" s="75"/>
      <c r="L29" s="76">
        <v>1.1666666666666667</v>
      </c>
      <c r="M29" s="78">
        <f t="shared" si="2"/>
        <v>0.12761574074074078</v>
      </c>
      <c r="N29" s="79">
        <f t="shared" si="1"/>
        <v>0</v>
      </c>
      <c r="O29" s="80"/>
    </row>
    <row r="30" spans="1:15" s="52" customFormat="1" ht="12.75">
      <c r="A30" s="70">
        <f>Equipos!A30</f>
        <v>50</v>
      </c>
      <c r="B30" s="71" t="str">
        <f>Equipos!B30</f>
        <v>WWW.RAIDCALAMOCHA.COM</v>
      </c>
      <c r="C30" s="135">
        <f>'Tiempos E-2'!AD30</f>
        <v>0.8528935185185186</v>
      </c>
      <c r="D30" s="73">
        <v>1</v>
      </c>
      <c r="E30" s="73">
        <v>1</v>
      </c>
      <c r="F30" s="73">
        <v>1</v>
      </c>
      <c r="G30" s="73">
        <v>1</v>
      </c>
      <c r="H30" s="73">
        <v>1</v>
      </c>
      <c r="I30" s="73">
        <v>1</v>
      </c>
      <c r="J30" s="92"/>
      <c r="K30" s="75"/>
      <c r="L30" s="76">
        <v>0.9254976851851853</v>
      </c>
      <c r="M30" s="78">
        <f t="shared" si="2"/>
        <v>0.07260416666666669</v>
      </c>
      <c r="N30" s="79">
        <f t="shared" si="1"/>
        <v>6</v>
      </c>
      <c r="O30" s="80"/>
    </row>
    <row r="31" spans="1:15" s="52" customFormat="1" ht="12.75">
      <c r="A31" s="70">
        <f>Equipos!A31</f>
        <v>51</v>
      </c>
      <c r="B31" s="71" t="str">
        <f>Equipos!B31</f>
        <v>HASTICAO</v>
      </c>
      <c r="C31" s="135" t="str">
        <f>'Tiempos E-2'!AD31</f>
        <v>abandona</v>
      </c>
      <c r="D31" s="73">
        <v>1</v>
      </c>
      <c r="E31" s="73">
        <v>1</v>
      </c>
      <c r="F31" s="73">
        <v>1</v>
      </c>
      <c r="G31" s="73">
        <v>1</v>
      </c>
      <c r="H31" s="73">
        <v>1</v>
      </c>
      <c r="I31" s="73">
        <v>1</v>
      </c>
      <c r="J31" s="92"/>
      <c r="K31" s="75"/>
      <c r="L31" s="76" t="s">
        <v>127</v>
      </c>
      <c r="M31" s="78" t="s">
        <v>127</v>
      </c>
      <c r="N31" s="79">
        <f t="shared" si="1"/>
        <v>6</v>
      </c>
      <c r="O31" s="80"/>
    </row>
    <row r="32" spans="1:15" s="52" customFormat="1" ht="12.75">
      <c r="A32" s="70">
        <f>Equipos!A32</f>
        <v>52</v>
      </c>
      <c r="B32" s="71" t="str">
        <f>Equipos!B32</f>
        <v>RATAS DEL DESIERTO</v>
      </c>
      <c r="C32" s="135">
        <f>'Tiempos E-2'!AD32</f>
        <v>0.9444560185185185</v>
      </c>
      <c r="D32" s="73">
        <v>1</v>
      </c>
      <c r="E32" s="73">
        <v>1</v>
      </c>
      <c r="F32" s="73">
        <v>1</v>
      </c>
      <c r="G32" s="73">
        <v>1</v>
      </c>
      <c r="H32" s="73">
        <v>1</v>
      </c>
      <c r="I32" s="73">
        <v>1</v>
      </c>
      <c r="J32" s="92"/>
      <c r="K32" s="75"/>
      <c r="L32" s="76">
        <v>1.0749537037037038</v>
      </c>
      <c r="M32" s="78">
        <f t="shared" si="2"/>
        <v>0.13049768518518534</v>
      </c>
      <c r="N32" s="79">
        <f t="shared" si="1"/>
        <v>6</v>
      </c>
      <c r="O32" s="80"/>
    </row>
    <row r="33" spans="1:15" s="52" customFormat="1" ht="12.75">
      <c r="A33" s="70">
        <f>Equipos!A33</f>
        <v>53</v>
      </c>
      <c r="B33" s="71" t="str">
        <f>Equipos!B33</f>
        <v>ROELO</v>
      </c>
      <c r="C33" s="135">
        <f>'Tiempos E-2'!AD33</f>
        <v>0.9333564814814815</v>
      </c>
      <c r="D33" s="73">
        <v>1</v>
      </c>
      <c r="E33" s="73">
        <v>1</v>
      </c>
      <c r="F33" s="73">
        <v>1</v>
      </c>
      <c r="G33" s="73">
        <v>1</v>
      </c>
      <c r="H33" s="73">
        <v>1</v>
      </c>
      <c r="I33" s="73">
        <v>1</v>
      </c>
      <c r="J33" s="92"/>
      <c r="K33" s="75"/>
      <c r="L33" s="76">
        <v>1.0865972222222222</v>
      </c>
      <c r="M33" s="78">
        <f t="shared" si="2"/>
        <v>0.15324074074074068</v>
      </c>
      <c r="N33" s="79">
        <f t="shared" si="1"/>
        <v>6</v>
      </c>
      <c r="O33" s="80"/>
    </row>
    <row r="34" spans="1:15" s="52" customFormat="1" ht="12.75">
      <c r="A34" s="70">
        <f>Equipos!A34</f>
        <v>54</v>
      </c>
      <c r="B34" s="71" t="str">
        <f>Equipos!B34</f>
        <v>Polaris Raid</v>
      </c>
      <c r="C34" s="135">
        <f>'Tiempos E-2'!AD34</f>
        <v>0.9491898148148148</v>
      </c>
      <c r="D34" s="73">
        <v>1</v>
      </c>
      <c r="E34" s="73">
        <v>1</v>
      </c>
      <c r="F34" s="73">
        <v>1</v>
      </c>
      <c r="G34" s="73">
        <v>1</v>
      </c>
      <c r="H34" s="73">
        <v>1</v>
      </c>
      <c r="I34" s="73">
        <v>1</v>
      </c>
      <c r="J34" s="92"/>
      <c r="K34" s="75"/>
      <c r="L34" s="76">
        <v>1.0866666666666667</v>
      </c>
      <c r="M34" s="78">
        <f t="shared" si="2"/>
        <v>0.13747685185185188</v>
      </c>
      <c r="N34" s="79">
        <f t="shared" si="1"/>
        <v>6</v>
      </c>
      <c r="O34" s="80"/>
    </row>
    <row r="35" spans="1:15" s="52" customFormat="1" ht="12.75">
      <c r="A35" s="70">
        <f>Equipos!A35</f>
        <v>55</v>
      </c>
      <c r="B35" s="71" t="str">
        <f>Equipos!B35</f>
        <v>MAGERIT DA +</v>
      </c>
      <c r="C35" s="135">
        <f>'Tiempos E-2'!AD35</f>
        <v>1.0660069444444444</v>
      </c>
      <c r="D35" s="73"/>
      <c r="E35" s="73"/>
      <c r="F35" s="73"/>
      <c r="G35" s="73"/>
      <c r="H35" s="73"/>
      <c r="I35" s="73">
        <v>1</v>
      </c>
      <c r="J35" s="92"/>
      <c r="K35" s="75"/>
      <c r="L35" s="76">
        <v>1.1442824074074074</v>
      </c>
      <c r="M35" s="78">
        <f t="shared" si="2"/>
        <v>0.07827546296296295</v>
      </c>
      <c r="N35" s="79">
        <f t="shared" si="1"/>
        <v>1</v>
      </c>
      <c r="O35" s="80"/>
    </row>
    <row r="36" spans="1:15" s="52" customFormat="1" ht="12.75">
      <c r="A36" s="70">
        <f>Equipos!A36</f>
        <v>56</v>
      </c>
      <c r="B36" s="71" t="str">
        <f>Equipos!B36</f>
        <v>ARNELA AVENTURA</v>
      </c>
      <c r="C36" s="135">
        <f>'Tiempos E-2'!AD36</f>
        <v>0.9173842592592593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92"/>
      <c r="K36" s="75"/>
      <c r="L36" s="76">
        <v>1.0284027777777778</v>
      </c>
      <c r="M36" s="78">
        <f t="shared" si="2"/>
        <v>0.11101851851851852</v>
      </c>
      <c r="N36" s="79">
        <f t="shared" si="1"/>
        <v>6</v>
      </c>
      <c r="O36" s="80"/>
    </row>
    <row r="37" spans="1:15" s="52" customFormat="1" ht="12.75">
      <c r="A37" s="70">
        <f>Equipos!A37</f>
        <v>57</v>
      </c>
      <c r="B37" s="71" t="str">
        <f>Equipos!B37</f>
        <v>Polar Bombeiros Team</v>
      </c>
      <c r="C37" s="135" t="str">
        <f>'Tiempos E-2'!AD37</f>
        <v>abandona</v>
      </c>
      <c r="D37" s="73"/>
      <c r="E37" s="73"/>
      <c r="F37" s="73"/>
      <c r="G37" s="73"/>
      <c r="H37" s="73"/>
      <c r="I37" s="73"/>
      <c r="J37" s="92"/>
      <c r="K37" s="75"/>
      <c r="L37" s="76" t="s">
        <v>127</v>
      </c>
      <c r="M37" s="78" t="s">
        <v>127</v>
      </c>
      <c r="N37" s="79">
        <f t="shared" si="1"/>
        <v>0</v>
      </c>
      <c r="O37" s="80"/>
    </row>
    <row r="38" spans="1:15" s="52" customFormat="1" ht="12.75">
      <c r="A38" s="70">
        <f>Equipos!A38</f>
        <v>58</v>
      </c>
      <c r="B38" s="71" t="str">
        <f>Equipos!B38</f>
        <v>ASTUR EXTREME AVENTURA</v>
      </c>
      <c r="C38" s="135">
        <f>'Tiempos E-2'!AD38</f>
        <v>1.0233680555555555</v>
      </c>
      <c r="D38" s="73">
        <v>1</v>
      </c>
      <c r="E38" s="73">
        <v>1</v>
      </c>
      <c r="F38" s="73">
        <v>1</v>
      </c>
      <c r="G38" s="73">
        <v>1</v>
      </c>
      <c r="H38" s="73">
        <v>1</v>
      </c>
      <c r="I38" s="73">
        <v>1</v>
      </c>
      <c r="J38" s="92"/>
      <c r="K38" s="75"/>
      <c r="L38" s="76">
        <v>1.1327430555555555</v>
      </c>
      <c r="M38" s="78">
        <f t="shared" si="2"/>
        <v>0.109375</v>
      </c>
      <c r="N38" s="79">
        <f t="shared" si="1"/>
        <v>6</v>
      </c>
      <c r="O38" s="80"/>
    </row>
    <row r="39" spans="1:15" s="52" customFormat="1" ht="12.75">
      <c r="A39" s="70">
        <f>Equipos!A39</f>
        <v>59</v>
      </c>
      <c r="B39" s="71" t="str">
        <f>Equipos!B39</f>
        <v>MONTAÑA FERROL ZAMPALAMEIRAS</v>
      </c>
      <c r="C39" s="135">
        <f>'Tiempos E-2'!AD39</f>
        <v>0.9312731481481481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73">
        <v>1</v>
      </c>
      <c r="J39" s="92"/>
      <c r="K39" s="75"/>
      <c r="L39" s="76">
        <v>1.0406828703703703</v>
      </c>
      <c r="M39" s="78">
        <f t="shared" si="2"/>
        <v>0.10940972222222223</v>
      </c>
      <c r="N39" s="79">
        <f t="shared" si="1"/>
        <v>6</v>
      </c>
      <c r="O39" s="80"/>
    </row>
    <row r="40" spans="1:15" s="52" customFormat="1" ht="12.75">
      <c r="A40" s="70">
        <f>Equipos!A40</f>
        <v>60</v>
      </c>
      <c r="B40" s="71" t="str">
        <f>Equipos!B40</f>
        <v>SULSLOWLY</v>
      </c>
      <c r="C40" s="135">
        <f>'Tiempos E-2'!AD40</f>
        <v>1.1666666666666667</v>
      </c>
      <c r="D40" s="73"/>
      <c r="E40" s="73"/>
      <c r="F40" s="73"/>
      <c r="G40" s="73"/>
      <c r="H40" s="73"/>
      <c r="I40" s="73"/>
      <c r="J40" s="92"/>
      <c r="K40" s="75"/>
      <c r="L40" s="76">
        <v>1.1666666666666667</v>
      </c>
      <c r="M40" s="78">
        <f t="shared" si="2"/>
        <v>0</v>
      </c>
      <c r="N40" s="79">
        <f t="shared" si="1"/>
        <v>0</v>
      </c>
      <c r="O40" s="80"/>
    </row>
    <row r="41" spans="1:15" s="52" customFormat="1" ht="12.75">
      <c r="A41" s="70">
        <f>Equipos!A41</f>
        <v>62</v>
      </c>
      <c r="B41" s="71" t="str">
        <f>Equipos!B41</f>
        <v>BOMBEIROS CORUÑA OS DE SEMPRE</v>
      </c>
      <c r="C41" s="135">
        <f>'Tiempos E-2'!AD41</f>
        <v>0.9886689814814815</v>
      </c>
      <c r="D41" s="73">
        <v>1</v>
      </c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92"/>
      <c r="K41" s="75"/>
      <c r="L41" s="76">
        <v>1.1685416666666666</v>
      </c>
      <c r="M41" s="78">
        <f t="shared" si="2"/>
        <v>0.17987268518518507</v>
      </c>
      <c r="N41" s="79">
        <f t="shared" si="1"/>
        <v>6</v>
      </c>
      <c r="O41" s="80"/>
    </row>
    <row r="42" spans="1:15" s="52" customFormat="1" ht="12.75">
      <c r="A42" s="70">
        <f>Equipos!A42</f>
        <v>63</v>
      </c>
      <c r="B42" s="71" t="str">
        <f>Equipos!B42</f>
        <v>KASIRAIDERS</v>
      </c>
      <c r="C42" s="135">
        <f>'Tiempos E-2'!AD42</f>
        <v>1.1666666666666667</v>
      </c>
      <c r="D42" s="73"/>
      <c r="E42" s="73"/>
      <c r="F42" s="73"/>
      <c r="G42" s="73"/>
      <c r="H42" s="73"/>
      <c r="I42" s="73"/>
      <c r="J42" s="92"/>
      <c r="K42" s="75"/>
      <c r="L42" s="76">
        <v>1.1666666666666667</v>
      </c>
      <c r="M42" s="78">
        <v>0</v>
      </c>
      <c r="N42" s="79">
        <f t="shared" si="1"/>
        <v>0</v>
      </c>
      <c r="O42" s="80"/>
    </row>
    <row r="43" spans="1:15" s="52" customFormat="1" ht="12.75">
      <c r="A43" s="70">
        <f>Equipos!A43</f>
        <v>64</v>
      </c>
      <c r="B43" s="71" t="str">
        <f>Equipos!B43</f>
        <v>ARTABROS FORMIGUEIRO</v>
      </c>
      <c r="C43" s="135">
        <f>'Tiempos E-2'!AD43</f>
        <v>1.0979976851851851</v>
      </c>
      <c r="D43" s="73"/>
      <c r="E43" s="73">
        <v>1</v>
      </c>
      <c r="F43" s="73">
        <v>1</v>
      </c>
      <c r="G43" s="73">
        <v>1</v>
      </c>
      <c r="H43" s="73"/>
      <c r="I43" s="73"/>
      <c r="J43" s="92"/>
      <c r="K43" s="75"/>
      <c r="L43" s="76">
        <v>1.1628935185185185</v>
      </c>
      <c r="M43" s="78">
        <f t="shared" si="2"/>
        <v>0.06489583333333337</v>
      </c>
      <c r="N43" s="79">
        <f t="shared" si="1"/>
        <v>3</v>
      </c>
      <c r="O43" s="80"/>
    </row>
    <row r="44" spans="1:15" s="52" customFormat="1" ht="12.75">
      <c r="A44" s="70">
        <f>Equipos!A44</f>
        <v>65</v>
      </c>
      <c r="B44" s="71" t="str">
        <f>Equipos!B44</f>
        <v>GALLAECIA PUFF</v>
      </c>
      <c r="C44" s="135">
        <f>'Tiempos E-2'!AD44</f>
        <v>1.099988425925926</v>
      </c>
      <c r="D44" s="73"/>
      <c r="E44" s="73">
        <v>1</v>
      </c>
      <c r="F44" s="73">
        <v>1</v>
      </c>
      <c r="G44" s="73"/>
      <c r="H44" s="73"/>
      <c r="I44" s="73">
        <v>1</v>
      </c>
      <c r="J44" s="92"/>
      <c r="K44" s="75"/>
      <c r="L44" s="76">
        <v>1.1568055555555556</v>
      </c>
      <c r="M44" s="78">
        <f t="shared" si="2"/>
        <v>0.05681712962962959</v>
      </c>
      <c r="N44" s="79">
        <f t="shared" si="1"/>
        <v>3</v>
      </c>
      <c r="O44" s="80"/>
    </row>
    <row r="45" spans="1:15" s="52" customFormat="1" ht="12.75">
      <c r="A45" s="70">
        <f>Equipos!A45</f>
        <v>66</v>
      </c>
      <c r="B45" s="71" t="str">
        <f>Equipos!B45</f>
        <v>CAOS</v>
      </c>
      <c r="C45" s="135">
        <f>'Tiempos E-2'!AD45</f>
        <v>0.9844097222222222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92"/>
      <c r="K45" s="75"/>
      <c r="L45" s="76">
        <v>1.1603587962962962</v>
      </c>
      <c r="M45" s="78">
        <f t="shared" si="2"/>
        <v>0.175949074074074</v>
      </c>
      <c r="N45" s="79">
        <f t="shared" si="1"/>
        <v>6</v>
      </c>
      <c r="O45" s="80"/>
    </row>
    <row r="46" spans="1:15" s="52" customFormat="1" ht="12.75">
      <c r="A46" s="70">
        <f>Equipos!A46</f>
        <v>67</v>
      </c>
      <c r="B46" s="71" t="str">
        <f>Equipos!B46</f>
        <v>SEO JOGAFAN</v>
      </c>
      <c r="C46" s="135">
        <f>'Tiempos E-2'!AD46</f>
        <v>0.8822222222222221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92"/>
      <c r="K46" s="75"/>
      <c r="L46" s="76">
        <v>0.9617592592592592</v>
      </c>
      <c r="M46" s="78">
        <f t="shared" si="2"/>
        <v>0.07953703703703707</v>
      </c>
      <c r="N46" s="79">
        <f t="shared" si="1"/>
        <v>6</v>
      </c>
      <c r="O46" s="80"/>
    </row>
    <row r="47" spans="1:15" s="52" customFormat="1" ht="12.75">
      <c r="A47" s="70">
        <f>Equipos!A47</f>
        <v>68</v>
      </c>
      <c r="B47" s="71" t="str">
        <f>Equipos!B47</f>
        <v>SEO Atesvi</v>
      </c>
      <c r="C47" s="135">
        <f>'Tiempos E-2'!AD47</f>
        <v>1.020300925925926</v>
      </c>
      <c r="D47" s="73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92"/>
      <c r="K47" s="75"/>
      <c r="L47" s="76">
        <v>1.150625</v>
      </c>
      <c r="M47" s="78">
        <f t="shared" si="2"/>
        <v>0.1303240740740741</v>
      </c>
      <c r="N47" s="79">
        <f>SUM(D47:J47)</f>
        <v>6</v>
      </c>
      <c r="O47" s="80"/>
    </row>
    <row r="48" spans="1:15" s="52" customFormat="1" ht="12.75">
      <c r="A48" s="70">
        <f>Equipos!A48</f>
        <v>69</v>
      </c>
      <c r="B48" s="71" t="str">
        <f>Equipos!B48</f>
        <v>SEO CICLOS GOMEZ</v>
      </c>
      <c r="C48" s="135">
        <f>'Tiempos E-2'!AD48</f>
        <v>1.0427430555555557</v>
      </c>
      <c r="D48" s="73">
        <v>1</v>
      </c>
      <c r="E48" s="73">
        <v>1</v>
      </c>
      <c r="F48" s="73">
        <v>1</v>
      </c>
      <c r="G48" s="73"/>
      <c r="H48" s="73">
        <v>1</v>
      </c>
      <c r="I48" s="73">
        <v>1</v>
      </c>
      <c r="J48" s="92"/>
      <c r="K48" s="75"/>
      <c r="L48" s="76">
        <v>1.1505671296296296</v>
      </c>
      <c r="M48" s="78">
        <f t="shared" si="2"/>
        <v>0.1078240740740739</v>
      </c>
      <c r="N48" s="79">
        <f>SUM(D48:J48)</f>
        <v>5</v>
      </c>
      <c r="O48" s="80"/>
    </row>
    <row r="49" spans="1:15" s="52" customFormat="1" ht="12.75">
      <c r="A49" s="70">
        <f>Equipos!A49</f>
        <v>70</v>
      </c>
      <c r="B49" s="71" t="str">
        <f>Equipos!B49</f>
        <v>QUENLLA RAID</v>
      </c>
      <c r="C49" s="135">
        <f>'Tiempos E-2'!AD49</f>
        <v>1.0314930555555557</v>
      </c>
      <c r="D49" s="73">
        <v>1</v>
      </c>
      <c r="E49" s="73">
        <v>1</v>
      </c>
      <c r="F49" s="73">
        <v>1</v>
      </c>
      <c r="G49" s="73"/>
      <c r="H49" s="73"/>
      <c r="I49" s="73"/>
      <c r="J49" s="92"/>
      <c r="K49" s="75"/>
      <c r="L49" s="76">
        <v>1.142488425925926</v>
      </c>
      <c r="M49" s="78">
        <f t="shared" si="2"/>
        <v>0.11099537037037033</v>
      </c>
      <c r="N49" s="79">
        <f>SUM(D49:J49)</f>
        <v>3</v>
      </c>
      <c r="O49" s="80"/>
    </row>
    <row r="50" spans="1:15" s="52" customFormat="1" ht="12.75">
      <c r="A50" s="70">
        <f>Equipos!A50</f>
        <v>71</v>
      </c>
      <c r="B50" s="71" t="str">
        <f>Equipos!B50</f>
        <v>DESTILARIA</v>
      </c>
      <c r="C50" s="135">
        <f>'Tiempos E-2'!AD50</f>
        <v>1.0026967592592593</v>
      </c>
      <c r="D50" s="73">
        <v>1</v>
      </c>
      <c r="E50" s="73">
        <v>1</v>
      </c>
      <c r="F50" s="73">
        <v>1</v>
      </c>
      <c r="G50" s="73">
        <v>1</v>
      </c>
      <c r="H50" s="73">
        <v>1</v>
      </c>
      <c r="I50" s="73">
        <v>1</v>
      </c>
      <c r="J50" s="92"/>
      <c r="K50" s="75"/>
      <c r="L50" s="76">
        <v>1.1524421296296297</v>
      </c>
      <c r="M50" s="78">
        <f t="shared" si="2"/>
        <v>0.1497453703703704</v>
      </c>
      <c r="N50" s="79">
        <f>SUM(D50:J50)</f>
        <v>6</v>
      </c>
      <c r="O50" s="80"/>
    </row>
    <row r="51" spans="1:15" s="52" customFormat="1" ht="12.75">
      <c r="A51" s="70">
        <f>Equipos!A51</f>
        <v>72</v>
      </c>
      <c r="B51" s="71" t="str">
        <f>Equipos!B51</f>
        <v>LKT RAID</v>
      </c>
      <c r="C51" s="135">
        <f>'Tiempos E-2'!AD51</f>
        <v>0.8771064814814814</v>
      </c>
      <c r="D51" s="73">
        <v>1</v>
      </c>
      <c r="E51" s="73">
        <v>1</v>
      </c>
      <c r="F51" s="73">
        <v>1</v>
      </c>
      <c r="G51" s="73">
        <v>1</v>
      </c>
      <c r="H51" s="73">
        <v>1</v>
      </c>
      <c r="I51" s="73">
        <v>1</v>
      </c>
      <c r="J51" s="92"/>
      <c r="K51" s="75"/>
      <c r="L51" s="76">
        <v>0.9671759259259258</v>
      </c>
      <c r="M51" s="78">
        <f t="shared" si="2"/>
        <v>0.09006944444444442</v>
      </c>
      <c r="N51" s="79">
        <f>SUM(D51:J51)</f>
        <v>6</v>
      </c>
      <c r="O51" s="80"/>
    </row>
    <row r="54" spans="1:14" s="136" customFormat="1" ht="12.75">
      <c r="A54" s="137"/>
      <c r="B54" s="137"/>
      <c r="C54" s="154"/>
      <c r="D54" s="137"/>
      <c r="E54" s="137"/>
      <c r="F54" s="137"/>
      <c r="G54" s="137"/>
      <c r="H54" s="137"/>
      <c r="I54" s="137"/>
      <c r="J54" s="137"/>
      <c r="K54" s="143"/>
      <c r="L54" s="137"/>
      <c r="M54" s="137"/>
      <c r="N54" s="137"/>
    </row>
    <row r="55" spans="1:14" s="136" customFormat="1" ht="12.75" customHeight="1">
      <c r="A55" s="164"/>
      <c r="B55" s="164"/>
      <c r="C55" s="154"/>
      <c r="D55" s="153"/>
      <c r="E55" s="143"/>
      <c r="F55" s="143"/>
      <c r="G55" s="143"/>
      <c r="H55" s="143"/>
      <c r="I55" s="143"/>
      <c r="J55" s="143"/>
      <c r="K55" s="143"/>
      <c r="L55" s="140"/>
      <c r="M55" s="154"/>
      <c r="N55" s="143"/>
    </row>
    <row r="56" spans="1:14" s="136" customFormat="1" ht="12.75">
      <c r="A56" s="164"/>
      <c r="B56" s="164"/>
      <c r="C56" s="154"/>
      <c r="D56" s="153"/>
      <c r="E56" s="143"/>
      <c r="F56" s="143"/>
      <c r="G56" s="143"/>
      <c r="H56" s="143"/>
      <c r="I56" s="143"/>
      <c r="J56" s="143"/>
      <c r="K56" s="143"/>
      <c r="L56" s="140"/>
      <c r="M56" s="154"/>
      <c r="N56" s="143"/>
    </row>
    <row r="57" spans="1:14" s="136" customFormat="1" ht="12.75">
      <c r="A57" s="143"/>
      <c r="B57" s="155"/>
      <c r="C57" s="154"/>
      <c r="D57" s="153"/>
      <c r="E57" s="143"/>
      <c r="F57" s="143"/>
      <c r="G57" s="143"/>
      <c r="H57" s="143"/>
      <c r="I57" s="143"/>
      <c r="J57" s="143"/>
      <c r="K57" s="143"/>
      <c r="L57" s="156"/>
      <c r="M57" s="154"/>
      <c r="N57" s="143"/>
    </row>
    <row r="58" spans="1:14" s="136" customFormat="1" ht="12.75">
      <c r="A58" s="143"/>
      <c r="B58" s="155"/>
      <c r="C58" s="154"/>
      <c r="D58" s="153"/>
      <c r="E58" s="143"/>
      <c r="F58" s="143"/>
      <c r="G58" s="143"/>
      <c r="H58" s="143"/>
      <c r="I58" s="143"/>
      <c r="J58" s="143"/>
      <c r="K58" s="143"/>
      <c r="L58" s="156"/>
      <c r="M58" s="154"/>
      <c r="N58" s="143"/>
    </row>
    <row r="59" spans="1:14" s="136" customFormat="1" ht="12.75">
      <c r="A59" s="143"/>
      <c r="B59" s="155"/>
      <c r="C59" s="154"/>
      <c r="D59" s="153"/>
      <c r="E59" s="143"/>
      <c r="F59" s="143"/>
      <c r="G59" s="143"/>
      <c r="H59" s="143"/>
      <c r="I59" s="143"/>
      <c r="J59" s="143"/>
      <c r="K59" s="143"/>
      <c r="L59" s="156"/>
      <c r="M59" s="154"/>
      <c r="N59" s="143"/>
    </row>
    <row r="60" spans="1:14" s="136" customFormat="1" ht="11.25">
      <c r="A60" s="143"/>
      <c r="B60" s="155"/>
      <c r="C60" s="154"/>
      <c r="D60" s="143"/>
      <c r="E60" s="143"/>
      <c r="F60" s="143"/>
      <c r="G60" s="143"/>
      <c r="H60" s="143"/>
      <c r="I60" s="143"/>
      <c r="J60" s="143"/>
      <c r="K60" s="143"/>
      <c r="L60" s="156"/>
      <c r="M60" s="154"/>
      <c r="N60" s="143"/>
    </row>
    <row r="61" spans="1:14" s="136" customFormat="1" ht="11.25">
      <c r="A61" s="143"/>
      <c r="B61" s="155"/>
      <c r="C61" s="154"/>
      <c r="D61" s="143"/>
      <c r="E61" s="143"/>
      <c r="F61" s="143"/>
      <c r="G61" s="143"/>
      <c r="H61" s="143"/>
      <c r="I61" s="143"/>
      <c r="J61" s="143"/>
      <c r="K61" s="143"/>
      <c r="L61" s="156"/>
      <c r="M61" s="154"/>
      <c r="N61" s="143"/>
    </row>
    <row r="62" spans="1:14" s="136" customFormat="1" ht="11.25">
      <c r="A62" s="143"/>
      <c r="B62" s="155"/>
      <c r="C62" s="154"/>
      <c r="D62" s="146"/>
      <c r="E62" s="157"/>
      <c r="F62" s="157"/>
      <c r="G62" s="157"/>
      <c r="H62" s="157"/>
      <c r="I62" s="157"/>
      <c r="J62" s="157"/>
      <c r="K62" s="143"/>
      <c r="L62" s="156"/>
      <c r="M62" s="154"/>
      <c r="N62" s="143"/>
    </row>
    <row r="63" spans="1:14" s="136" customFormat="1" ht="11.25">
      <c r="A63" s="143"/>
      <c r="B63" s="155"/>
      <c r="C63" s="154"/>
      <c r="D63" s="149"/>
      <c r="E63" s="143"/>
      <c r="F63" s="143"/>
      <c r="G63" s="143"/>
      <c r="H63" s="143"/>
      <c r="I63" s="143"/>
      <c r="J63" s="143"/>
      <c r="K63" s="143"/>
      <c r="L63" s="156"/>
      <c r="M63" s="154"/>
      <c r="N63" s="143"/>
    </row>
    <row r="64" spans="1:14" s="136" customFormat="1" ht="11.25">
      <c r="A64" s="143"/>
      <c r="B64" s="155"/>
      <c r="C64" s="154"/>
      <c r="D64" s="149"/>
      <c r="E64" s="143"/>
      <c r="F64" s="143"/>
      <c r="G64" s="143"/>
      <c r="H64" s="143"/>
      <c r="I64" s="143"/>
      <c r="J64" s="143"/>
      <c r="K64" s="143"/>
      <c r="L64" s="156"/>
      <c r="M64" s="154"/>
      <c r="N64" s="143"/>
    </row>
    <row r="65" spans="1:14" s="136" customFormat="1" ht="11.25">
      <c r="A65" s="143"/>
      <c r="B65" s="155"/>
      <c r="C65" s="154"/>
      <c r="D65" s="149"/>
      <c r="E65" s="143"/>
      <c r="F65" s="143"/>
      <c r="G65" s="143"/>
      <c r="H65" s="143"/>
      <c r="I65" s="143"/>
      <c r="J65" s="143"/>
      <c r="K65" s="143"/>
      <c r="L65" s="156"/>
      <c r="M65" s="154"/>
      <c r="N65" s="143"/>
    </row>
    <row r="66" spans="1:14" s="136" customFormat="1" ht="11.25">
      <c r="A66" s="143"/>
      <c r="B66" s="155"/>
      <c r="C66" s="154"/>
      <c r="D66" s="149"/>
      <c r="E66" s="143"/>
      <c r="F66" s="143"/>
      <c r="G66" s="143"/>
      <c r="H66" s="143"/>
      <c r="I66" s="143"/>
      <c r="J66" s="143"/>
      <c r="K66" s="143"/>
      <c r="L66" s="156"/>
      <c r="M66" s="154"/>
      <c r="N66" s="143"/>
    </row>
    <row r="67" spans="1:14" s="136" customFormat="1" ht="11.25">
      <c r="A67" s="143"/>
      <c r="B67" s="155"/>
      <c r="C67" s="154"/>
      <c r="D67" s="149"/>
      <c r="E67" s="143"/>
      <c r="F67" s="143"/>
      <c r="G67" s="143"/>
      <c r="H67" s="143"/>
      <c r="I67" s="143"/>
      <c r="J67" s="143"/>
      <c r="K67" s="143"/>
      <c r="L67" s="156"/>
      <c r="M67" s="154"/>
      <c r="N67" s="143"/>
    </row>
    <row r="68" spans="1:14" s="136" customFormat="1" ht="11.25">
      <c r="A68" s="143"/>
      <c r="B68" s="155"/>
      <c r="C68" s="154"/>
      <c r="D68" s="149"/>
      <c r="E68" s="143"/>
      <c r="F68" s="143"/>
      <c r="G68" s="143"/>
      <c r="H68" s="143"/>
      <c r="I68" s="143"/>
      <c r="J68" s="143"/>
      <c r="K68" s="143"/>
      <c r="L68" s="156"/>
      <c r="M68" s="154"/>
      <c r="N68" s="143"/>
    </row>
    <row r="69" spans="1:14" s="136" customFormat="1" ht="11.25">
      <c r="A69" s="143"/>
      <c r="B69" s="155"/>
      <c r="C69" s="154"/>
      <c r="D69" s="149"/>
      <c r="E69" s="143"/>
      <c r="F69" s="143"/>
      <c r="G69" s="143"/>
      <c r="H69" s="143"/>
      <c r="I69" s="143"/>
      <c r="J69" s="143"/>
      <c r="K69" s="143"/>
      <c r="L69" s="156"/>
      <c r="M69" s="154"/>
      <c r="N69" s="143"/>
    </row>
    <row r="70" spans="1:14" s="136" customFormat="1" ht="11.25">
      <c r="A70" s="143"/>
      <c r="B70" s="155"/>
      <c r="C70" s="154"/>
      <c r="D70" s="149"/>
      <c r="E70" s="143"/>
      <c r="F70" s="143"/>
      <c r="G70" s="143"/>
      <c r="H70" s="143"/>
      <c r="I70" s="143"/>
      <c r="J70" s="143"/>
      <c r="K70" s="143"/>
      <c r="L70" s="156"/>
      <c r="M70" s="154"/>
      <c r="N70" s="143"/>
    </row>
    <row r="71" spans="1:14" s="136" customFormat="1" ht="11.25">
      <c r="A71" s="143"/>
      <c r="B71" s="155"/>
      <c r="C71" s="154"/>
      <c r="D71" s="149"/>
      <c r="E71" s="143"/>
      <c r="F71" s="143"/>
      <c r="G71" s="143"/>
      <c r="H71" s="143"/>
      <c r="I71" s="143"/>
      <c r="J71" s="143"/>
      <c r="K71" s="143"/>
      <c r="L71" s="156"/>
      <c r="M71" s="154"/>
      <c r="N71" s="143"/>
    </row>
    <row r="72" spans="1:14" s="136" customFormat="1" ht="11.25">
      <c r="A72" s="143"/>
      <c r="B72" s="155"/>
      <c r="C72" s="154"/>
      <c r="D72" s="149"/>
      <c r="E72" s="143"/>
      <c r="F72" s="143"/>
      <c r="G72" s="143"/>
      <c r="H72" s="143"/>
      <c r="I72" s="143"/>
      <c r="J72" s="143"/>
      <c r="K72" s="143"/>
      <c r="L72" s="156"/>
      <c r="M72" s="154"/>
      <c r="N72" s="143"/>
    </row>
    <row r="73" spans="1:14" s="136" customFormat="1" ht="11.25">
      <c r="A73" s="143"/>
      <c r="B73" s="155"/>
      <c r="C73" s="154"/>
      <c r="D73" s="158"/>
      <c r="E73" s="143"/>
      <c r="F73" s="143"/>
      <c r="G73" s="143"/>
      <c r="H73" s="143"/>
      <c r="I73" s="143"/>
      <c r="J73" s="143"/>
      <c r="K73" s="143"/>
      <c r="L73" s="156"/>
      <c r="M73" s="154"/>
      <c r="N73" s="143"/>
    </row>
    <row r="74" spans="1:14" s="136" customFormat="1" ht="11.25">
      <c r="A74" s="143"/>
      <c r="B74" s="155"/>
      <c r="C74" s="154"/>
      <c r="D74" s="143"/>
      <c r="E74" s="143"/>
      <c r="F74" s="143"/>
      <c r="G74" s="143"/>
      <c r="H74" s="143"/>
      <c r="I74" s="143"/>
      <c r="J74" s="143"/>
      <c r="K74" s="143"/>
      <c r="L74" s="156"/>
      <c r="M74" s="154"/>
      <c r="N74" s="143"/>
    </row>
  </sheetData>
  <sheetProtection/>
  <mergeCells count="1">
    <mergeCell ref="A55:B56"/>
  </mergeCells>
  <conditionalFormatting sqref="D11:I51">
    <cfRule type="cellIs" priority="2" dxfId="23" operator="greaterThan" stopIfTrue="1">
      <formula>0</formula>
    </cfRule>
  </conditionalFormatting>
  <conditionalFormatting sqref="L11:M51">
    <cfRule type="cellIs" priority="3" dxfId="22" operator="lessThanOrEqual" stopIfTrue="1">
      <formula>0</formula>
    </cfRule>
  </conditionalFormatting>
  <conditionalFormatting sqref="J11:J51">
    <cfRule type="cellIs" priority="4" dxfId="21" operator="greaterThan" stopIfTrue="1">
      <formula>0</formula>
    </cfRule>
  </conditionalFormatting>
  <printOptions horizontalCentered="1" verticalCentered="1"/>
  <pageMargins left="0.2361111111111111" right="0.2361111111111111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="92" zoomScaleNormal="92" zoomScalePageLayoutView="0" workbookViewId="0" topLeftCell="A1">
      <selection activeCell="O36" sqref="O36"/>
    </sheetView>
  </sheetViews>
  <sheetFormatPr defaultColWidth="11.421875" defaultRowHeight="12" customHeight="1"/>
  <cols>
    <col min="1" max="1" width="7.421875" style="36" customWidth="1"/>
    <col min="2" max="2" width="30.7109375" style="37" customWidth="1"/>
    <col min="3" max="3" width="7.7109375" style="36" customWidth="1"/>
    <col min="4" max="8" width="5.8515625" style="36" customWidth="1"/>
    <col min="9" max="9" width="6.28125" style="36" customWidth="1"/>
    <col min="10" max="10" width="3.140625" style="36" customWidth="1"/>
    <col min="11" max="11" width="7.421875" style="38" customWidth="1"/>
    <col min="12" max="12" width="8.57421875" style="38" customWidth="1"/>
    <col min="13" max="13" width="8.8515625" style="39" customWidth="1"/>
    <col min="14" max="14" width="8.8515625" style="40" customWidth="1"/>
    <col min="15" max="15" width="9.421875" style="36" customWidth="1"/>
    <col min="16" max="17" width="8.140625" style="7" customWidth="1"/>
    <col min="18" max="16384" width="11.421875" style="7" customWidth="1"/>
  </cols>
  <sheetData>
    <row r="1" spans="1:15" ht="18" customHeight="1">
      <c r="A1" s="4"/>
      <c r="B1" s="41" t="str">
        <f>Equipos!B1</f>
        <v>Somozas Extreme 2011</v>
      </c>
      <c r="C1" s="4"/>
      <c r="D1" s="4"/>
      <c r="E1" s="4"/>
      <c r="F1" s="4"/>
      <c r="G1" s="4"/>
      <c r="H1" s="4"/>
      <c r="I1" s="4"/>
      <c r="J1" s="42"/>
      <c r="K1" s="42"/>
      <c r="L1" s="121"/>
      <c r="M1" s="42"/>
      <c r="N1" s="42" t="str">
        <f>Equipos!K1</f>
        <v>Liga Española de Raids de Aventura 2011</v>
      </c>
      <c r="O1" s="42"/>
    </row>
    <row r="2" spans="1:15" ht="12" customHeight="1">
      <c r="A2" s="43"/>
      <c r="B2" s="44" t="s">
        <v>80</v>
      </c>
      <c r="C2" s="43"/>
      <c r="D2" s="43"/>
      <c r="E2" s="43"/>
      <c r="F2" s="43"/>
      <c r="G2" s="43"/>
      <c r="H2" s="45"/>
      <c r="I2" s="43"/>
      <c r="J2" s="47" t="s">
        <v>21</v>
      </c>
      <c r="K2" s="48"/>
      <c r="L2" s="122"/>
      <c r="M2" s="50"/>
      <c r="N2" s="7"/>
      <c r="O2" s="7"/>
    </row>
    <row r="3" spans="1:15" ht="12" customHeight="1">
      <c r="A3" s="43"/>
      <c r="B3" s="51"/>
      <c r="C3" s="43"/>
      <c r="D3" s="43"/>
      <c r="E3" s="43"/>
      <c r="F3" s="43"/>
      <c r="G3" s="43"/>
      <c r="H3" s="45"/>
      <c r="I3" s="43"/>
      <c r="J3" s="47"/>
      <c r="K3" s="48"/>
      <c r="L3" s="122"/>
      <c r="M3" s="50"/>
      <c r="N3" s="7"/>
      <c r="O3" s="7"/>
    </row>
    <row r="4" spans="1:13" s="13" customFormat="1" ht="12" customHeight="1">
      <c r="A4" s="12"/>
      <c r="B4" s="52"/>
      <c r="C4" s="53" t="s">
        <v>22</v>
      </c>
      <c r="D4" s="54">
        <v>1</v>
      </c>
      <c r="E4" s="55" t="s">
        <v>38</v>
      </c>
      <c r="F4" s="55" t="s">
        <v>39</v>
      </c>
      <c r="G4" s="55" t="s">
        <v>40</v>
      </c>
      <c r="H4" s="55" t="s">
        <v>41</v>
      </c>
      <c r="I4" s="55" t="s">
        <v>55</v>
      </c>
      <c r="J4" s="56"/>
      <c r="K4" s="16"/>
      <c r="L4" s="123"/>
      <c r="M4" s="17"/>
    </row>
    <row r="5" spans="1:13" s="13" customFormat="1" ht="12" customHeight="1">
      <c r="A5" s="12"/>
      <c r="C5" s="53" t="s">
        <v>24</v>
      </c>
      <c r="D5" s="57"/>
      <c r="E5" s="58"/>
      <c r="F5" s="58"/>
      <c r="G5" s="58"/>
      <c r="H5" s="58"/>
      <c r="I5" s="58"/>
      <c r="J5" s="56"/>
      <c r="K5" s="12"/>
      <c r="L5" s="123"/>
      <c r="M5" s="17"/>
    </row>
    <row r="6" spans="1:13" s="13" customFormat="1" ht="12" customHeight="1">
      <c r="A6" s="12"/>
      <c r="B6" s="59"/>
      <c r="C6" s="60" t="s">
        <v>27</v>
      </c>
      <c r="D6" s="55" t="s">
        <v>81</v>
      </c>
      <c r="E6" s="55" t="s">
        <v>38</v>
      </c>
      <c r="F6" s="55" t="s">
        <v>39</v>
      </c>
      <c r="G6" s="55" t="s">
        <v>40</v>
      </c>
      <c r="H6" s="55" t="s">
        <v>41</v>
      </c>
      <c r="I6" s="55" t="s">
        <v>79</v>
      </c>
      <c r="J6" s="61"/>
      <c r="K6" s="12"/>
      <c r="L6" s="123"/>
      <c r="M6" s="17"/>
    </row>
    <row r="7" spans="1:13" s="13" customFormat="1" ht="12" customHeight="1">
      <c r="A7" s="12"/>
      <c r="B7" s="62" t="s">
        <v>30</v>
      </c>
      <c r="C7" s="53" t="s">
        <v>31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/>
      <c r="J7" s="56"/>
      <c r="K7" s="16"/>
      <c r="L7" s="123"/>
      <c r="M7" s="17"/>
    </row>
    <row r="8" spans="11:15" ht="12" customHeight="1">
      <c r="K8" s="36"/>
      <c r="L8" s="124"/>
      <c r="M8" s="50"/>
      <c r="N8" s="7"/>
      <c r="O8" s="7"/>
    </row>
    <row r="9" spans="11:15" ht="12" customHeight="1">
      <c r="K9" s="36"/>
      <c r="L9" s="124"/>
      <c r="M9" s="50"/>
      <c r="N9" s="7"/>
      <c r="O9" s="7"/>
    </row>
    <row r="10" spans="1:15" ht="11.25" customHeight="1">
      <c r="A10" s="64" t="str">
        <f>Equipos!A10</f>
        <v>Dorsal</v>
      </c>
      <c r="B10" s="65" t="str">
        <f>Equipos!B10</f>
        <v>Aventura</v>
      </c>
      <c r="C10" s="66" t="s">
        <v>32</v>
      </c>
      <c r="D10" s="67">
        <f aca="true" t="shared" si="0" ref="D10:I10">D4</f>
        <v>1</v>
      </c>
      <c r="E10" s="67" t="str">
        <f t="shared" si="0"/>
        <v>2</v>
      </c>
      <c r="F10" s="67" t="str">
        <f t="shared" si="0"/>
        <v>3</v>
      </c>
      <c r="G10" s="67" t="str">
        <f t="shared" si="0"/>
        <v>4</v>
      </c>
      <c r="H10" s="67" t="str">
        <f t="shared" si="0"/>
        <v>5</v>
      </c>
      <c r="I10" s="67" t="str">
        <f t="shared" si="0"/>
        <v>20</v>
      </c>
      <c r="J10" s="68"/>
      <c r="K10" s="67" t="s">
        <v>33</v>
      </c>
      <c r="L10" s="120" t="s">
        <v>34</v>
      </c>
      <c r="M10" s="69" t="s">
        <v>71</v>
      </c>
      <c r="N10" s="67" t="s">
        <v>35</v>
      </c>
      <c r="O10" s="66" t="s">
        <v>126</v>
      </c>
    </row>
    <row r="11" spans="1:16" s="52" customFormat="1" ht="11.25" customHeight="1">
      <c r="A11" s="70">
        <f>Equipos!A11</f>
        <v>31</v>
      </c>
      <c r="B11" s="71" t="str">
        <f>Equipos!B11</f>
        <v>ASTUR EXTREM- LOS MARTINEZ</v>
      </c>
      <c r="C11" s="72">
        <v>0.4375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92"/>
      <c r="J11" s="75"/>
      <c r="K11" s="76">
        <v>0.5042013888888889</v>
      </c>
      <c r="L11" s="125">
        <f>'Tiempos E-4'!AK11</f>
        <v>0</v>
      </c>
      <c r="M11" s="77">
        <f>(K11-C11-L11)*Equipos!D11</f>
        <v>0</v>
      </c>
      <c r="N11" s="78">
        <f aca="true" t="shared" si="1" ref="N11:N46">K11-C11-L11-M11</f>
        <v>0.06670138888888888</v>
      </c>
      <c r="O11" s="79">
        <f aca="true" t="shared" si="2" ref="O11:O46">SUM(D11:I11)</f>
        <v>5</v>
      </c>
      <c r="P11" s="93"/>
    </row>
    <row r="12" spans="1:16" s="52" customFormat="1" ht="11.25" customHeight="1">
      <c r="A12" s="70">
        <f>Equipos!A12</f>
        <v>32</v>
      </c>
      <c r="B12" s="71" t="str">
        <f>Equipos!B12</f>
        <v>FAI CAMIÑO</v>
      </c>
      <c r="C12" s="72">
        <v>0.4375</v>
      </c>
      <c r="D12" s="73"/>
      <c r="E12" s="73"/>
      <c r="F12" s="73"/>
      <c r="G12" s="73"/>
      <c r="H12" s="73"/>
      <c r="I12" s="92"/>
      <c r="J12" s="75"/>
      <c r="K12" s="76">
        <v>0.5250925925925926</v>
      </c>
      <c r="L12" s="125">
        <f>'Tiempos E-4'!AK12</f>
        <v>0</v>
      </c>
      <c r="M12" s="77">
        <f>(K12-C12-L12)*Equipos!D12</f>
        <v>0</v>
      </c>
      <c r="N12" s="78">
        <f t="shared" si="1"/>
        <v>0.08759259259259256</v>
      </c>
      <c r="O12" s="79">
        <f t="shared" si="2"/>
        <v>0</v>
      </c>
      <c r="P12" s="93"/>
    </row>
    <row r="13" spans="1:16" s="52" customFormat="1" ht="11.25" customHeight="1">
      <c r="A13" s="70">
        <f>Equipos!A13</f>
        <v>33</v>
      </c>
      <c r="B13" s="71" t="str">
        <f>Equipos!B13</f>
        <v>MATOJOMA RAID</v>
      </c>
      <c r="C13" s="72">
        <v>0.4375</v>
      </c>
      <c r="D13" s="73">
        <v>1</v>
      </c>
      <c r="E13" s="73">
        <v>1</v>
      </c>
      <c r="F13" s="73">
        <v>1</v>
      </c>
      <c r="G13" s="73">
        <v>1</v>
      </c>
      <c r="H13" s="73">
        <v>1</v>
      </c>
      <c r="I13" s="92"/>
      <c r="J13" s="75"/>
      <c r="K13" s="76">
        <v>0.5142476851851852</v>
      </c>
      <c r="L13" s="125">
        <f>'Tiempos E-4'!AK13</f>
        <v>0</v>
      </c>
      <c r="M13" s="77">
        <f>(K13-C13-L13)*Equipos!D13</f>
        <v>0</v>
      </c>
      <c r="N13" s="78">
        <f t="shared" si="1"/>
        <v>0.07674768518518515</v>
      </c>
      <c r="O13" s="79">
        <f t="shared" si="2"/>
        <v>5</v>
      </c>
      <c r="P13" s="93"/>
    </row>
    <row r="14" spans="1:16" s="52" customFormat="1" ht="11.25" customHeight="1">
      <c r="A14" s="70">
        <f>Equipos!A14</f>
        <v>34</v>
      </c>
      <c r="B14" s="71" t="str">
        <f>Equipos!B14</f>
        <v>PEÑA GUARA AVENTURA</v>
      </c>
      <c r="C14" s="72">
        <v>0.4375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92"/>
      <c r="J14" s="75"/>
      <c r="K14" s="76">
        <v>0.5026851851851851</v>
      </c>
      <c r="L14" s="125">
        <f>'Tiempos E-4'!AK14</f>
        <v>0</v>
      </c>
      <c r="M14" s="77">
        <f>(K14-C14-L14)*Equipos!D14</f>
        <v>0</v>
      </c>
      <c r="N14" s="78">
        <f t="shared" si="1"/>
        <v>0.06518518518518512</v>
      </c>
      <c r="O14" s="79">
        <f t="shared" si="2"/>
        <v>5</v>
      </c>
      <c r="P14" s="93"/>
    </row>
    <row r="15" spans="1:16" s="52" customFormat="1" ht="11.25" customHeight="1">
      <c r="A15" s="70">
        <f>Equipos!A15</f>
        <v>35</v>
      </c>
      <c r="B15" s="71" t="str">
        <f>Equipos!B15</f>
        <v>KABUTEI</v>
      </c>
      <c r="C15" s="72" t="s">
        <v>127</v>
      </c>
      <c r="D15" s="73"/>
      <c r="E15" s="73"/>
      <c r="F15" s="73"/>
      <c r="G15" s="73"/>
      <c r="H15" s="73"/>
      <c r="I15" s="92"/>
      <c r="J15" s="75"/>
      <c r="K15" s="76" t="s">
        <v>127</v>
      </c>
      <c r="L15" s="125">
        <f>'Tiempos E-4'!AK15</f>
        <v>0</v>
      </c>
      <c r="M15" s="77"/>
      <c r="N15" s="78" t="s">
        <v>127</v>
      </c>
      <c r="O15" s="79">
        <f t="shared" si="2"/>
        <v>0</v>
      </c>
      <c r="P15" s="93"/>
    </row>
    <row r="16" spans="1:16" s="52" customFormat="1" ht="11.25" customHeight="1">
      <c r="A16" s="70">
        <f>Equipos!A16</f>
        <v>36</v>
      </c>
      <c r="B16" s="71" t="str">
        <f>Equipos!B16</f>
        <v>ASTUR EXTREM MXTO</v>
      </c>
      <c r="C16" s="72">
        <v>0.4375</v>
      </c>
      <c r="D16" s="73">
        <v>1</v>
      </c>
      <c r="E16" s="73"/>
      <c r="F16" s="73">
        <v>1</v>
      </c>
      <c r="G16" s="73">
        <v>1</v>
      </c>
      <c r="H16" s="73">
        <v>1</v>
      </c>
      <c r="I16" s="92"/>
      <c r="J16" s="75"/>
      <c r="K16" s="76">
        <v>0.5158217592592592</v>
      </c>
      <c r="L16" s="125">
        <f>'Tiempos E-4'!AK16</f>
        <v>0</v>
      </c>
      <c r="M16" s="77">
        <f>(K16-C16-L16)*Equipos!D16</f>
        <v>0</v>
      </c>
      <c r="N16" s="78">
        <f t="shared" si="1"/>
        <v>0.07832175925925922</v>
      </c>
      <c r="O16" s="79">
        <f t="shared" si="2"/>
        <v>4</v>
      </c>
      <c r="P16" s="93"/>
    </row>
    <row r="17" spans="1:17" s="52" customFormat="1" ht="11.25" customHeight="1">
      <c r="A17" s="70">
        <f>Equipos!A17</f>
        <v>37</v>
      </c>
      <c r="B17" s="71" t="str">
        <f>Equipos!B17</f>
        <v>GALLAECIA AVENTURA</v>
      </c>
      <c r="C17" s="72">
        <v>0.4375</v>
      </c>
      <c r="D17" s="73">
        <v>1</v>
      </c>
      <c r="E17" s="73">
        <v>1</v>
      </c>
      <c r="F17" s="73">
        <v>1</v>
      </c>
      <c r="G17" s="73">
        <v>1</v>
      </c>
      <c r="H17" s="73">
        <v>1</v>
      </c>
      <c r="I17" s="92"/>
      <c r="J17" s="75"/>
      <c r="K17" s="76">
        <v>0.5023726851851852</v>
      </c>
      <c r="L17" s="125">
        <f>'Tiempos E-4'!AK17</f>
        <v>0</v>
      </c>
      <c r="M17" s="77">
        <f>(K17-C17-L17)*Equipos!D17</f>
        <v>0</v>
      </c>
      <c r="N17" s="78">
        <f t="shared" si="1"/>
        <v>0.06487268518518519</v>
      </c>
      <c r="O17" s="79">
        <f t="shared" si="2"/>
        <v>5</v>
      </c>
      <c r="P17" s="93"/>
      <c r="Q17" s="80"/>
    </row>
    <row r="18" spans="1:17" s="52" customFormat="1" ht="11.25" customHeight="1">
      <c r="A18" s="70">
        <f>Equipos!A18</f>
        <v>38</v>
      </c>
      <c r="B18" s="71" t="str">
        <f>Equipos!B18</f>
        <v>GALLAECIA DESVENTURA</v>
      </c>
      <c r="C18" s="72">
        <v>0.4375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92"/>
      <c r="J18" s="75"/>
      <c r="K18" s="76">
        <v>0.5141435185185185</v>
      </c>
      <c r="L18" s="125">
        <f>'Tiempos E-4'!AK18</f>
        <v>0</v>
      </c>
      <c r="M18" s="77">
        <f>(K18-C18-L18)*Equipos!D18</f>
        <v>0</v>
      </c>
      <c r="N18" s="78">
        <f t="shared" si="1"/>
        <v>0.07664351851851847</v>
      </c>
      <c r="O18" s="79">
        <f t="shared" si="2"/>
        <v>5</v>
      </c>
      <c r="P18" s="93"/>
      <c r="Q18" s="80"/>
    </row>
    <row r="19" spans="1:17" s="52" customFormat="1" ht="11.25" customHeight="1">
      <c r="A19" s="70">
        <f>Equipos!A19</f>
        <v>39</v>
      </c>
      <c r="B19" s="71" t="str">
        <f>Equipos!B19</f>
        <v>GALLAECIA BICIOSOS</v>
      </c>
      <c r="C19" s="72">
        <v>0.4375</v>
      </c>
      <c r="D19" s="73"/>
      <c r="E19" s="73">
        <v>1</v>
      </c>
      <c r="F19" s="73">
        <v>1</v>
      </c>
      <c r="G19" s="73">
        <v>1</v>
      </c>
      <c r="H19" s="73">
        <v>1</v>
      </c>
      <c r="I19" s="92"/>
      <c r="J19" s="75"/>
      <c r="K19" s="76">
        <v>0.5012384259259259</v>
      </c>
      <c r="L19" s="125">
        <f>'Tiempos E-4'!AK19</f>
        <v>0</v>
      </c>
      <c r="M19" s="77">
        <f>(K19-C19-L19)*Equipos!D19</f>
        <v>0</v>
      </c>
      <c r="N19" s="78">
        <f t="shared" si="1"/>
        <v>0.06373842592592593</v>
      </c>
      <c r="O19" s="79">
        <f t="shared" si="2"/>
        <v>4</v>
      </c>
      <c r="P19" s="93"/>
      <c r="Q19" s="80"/>
    </row>
    <row r="20" spans="1:17" s="52" customFormat="1" ht="11.25" customHeight="1">
      <c r="A20" s="70">
        <f>Equipos!A20</f>
        <v>40</v>
      </c>
      <c r="B20" s="71" t="str">
        <f>Equipos!B20</f>
        <v>AS CABRAS TIRAN AO MONTE</v>
      </c>
      <c r="C20" s="72">
        <v>0.4375</v>
      </c>
      <c r="D20" s="73"/>
      <c r="E20" s="73">
        <v>1</v>
      </c>
      <c r="F20" s="73">
        <f>INT((F$7+9.99)/10)</f>
        <v>1</v>
      </c>
      <c r="G20" s="73"/>
      <c r="H20" s="73"/>
      <c r="I20" s="92"/>
      <c r="J20" s="75"/>
      <c r="K20" s="76">
        <v>0.5067361111111112</v>
      </c>
      <c r="L20" s="125">
        <f>'Tiempos E-4'!AK20</f>
        <v>0</v>
      </c>
      <c r="M20" s="77">
        <f>(K20-C20-L20)*Equipos!D20</f>
        <v>0</v>
      </c>
      <c r="N20" s="78">
        <f t="shared" si="1"/>
        <v>0.06923611111111116</v>
      </c>
      <c r="O20" s="79">
        <f t="shared" si="2"/>
        <v>2</v>
      </c>
      <c r="P20" s="93"/>
      <c r="Q20" s="80"/>
    </row>
    <row r="21" spans="1:17" s="52" customFormat="1" ht="11.25" customHeight="1">
      <c r="A21" s="70">
        <f>Equipos!A21</f>
        <v>41</v>
      </c>
      <c r="B21" s="71" t="str">
        <f>Equipos!B21</f>
        <v>MONTAÑA FERROL CURUXEIRAS</v>
      </c>
      <c r="C21" s="72">
        <v>0.4375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92"/>
      <c r="J21" s="75"/>
      <c r="K21" s="76">
        <v>0.5076504629629629</v>
      </c>
      <c r="L21" s="125">
        <f>'Tiempos E-4'!AK21</f>
        <v>0</v>
      </c>
      <c r="M21" s="77">
        <f>(K21-C21-L21)*Equipos!D21</f>
        <v>0</v>
      </c>
      <c r="N21" s="78">
        <f t="shared" si="1"/>
        <v>0.0701504629629629</v>
      </c>
      <c r="O21" s="79">
        <f t="shared" si="2"/>
        <v>5</v>
      </c>
      <c r="P21" s="93"/>
      <c r="Q21" s="80"/>
    </row>
    <row r="22" spans="1:17" s="52" customFormat="1" ht="11.25" customHeight="1">
      <c r="A22" s="70">
        <f>Equipos!A22</f>
        <v>42</v>
      </c>
      <c r="B22" s="71" t="str">
        <f>Equipos!B22</f>
        <v>GALLAECIA E.D. COTOBADE</v>
      </c>
      <c r="C22" s="72">
        <v>0.4375</v>
      </c>
      <c r="D22" s="73">
        <v>1</v>
      </c>
      <c r="E22" s="73">
        <v>1</v>
      </c>
      <c r="F22" s="73">
        <v>1</v>
      </c>
      <c r="G22" s="73">
        <v>1</v>
      </c>
      <c r="H22" s="73">
        <v>1</v>
      </c>
      <c r="I22" s="92"/>
      <c r="J22" s="75"/>
      <c r="K22" s="76">
        <v>0.4895717592592593</v>
      </c>
      <c r="L22" s="125">
        <f>'Tiempos E-4'!AK22</f>
        <v>0</v>
      </c>
      <c r="M22" s="77">
        <f>(K22-C22-L22)*Equipos!D22</f>
        <v>0</v>
      </c>
      <c r="N22" s="78">
        <f t="shared" si="1"/>
        <v>0.052071759259259276</v>
      </c>
      <c r="O22" s="79">
        <f t="shared" si="2"/>
        <v>5</v>
      </c>
      <c r="P22" s="93"/>
      <c r="Q22" s="80"/>
    </row>
    <row r="23" spans="1:17" s="52" customFormat="1" ht="11.25" customHeight="1">
      <c r="A23" s="70">
        <f>Equipos!A23</f>
        <v>43</v>
      </c>
      <c r="B23" s="71" t="str">
        <f>Equipos!B23</f>
        <v>MONTAÑA FERROL AL COMPASS</v>
      </c>
      <c r="C23" s="72">
        <v>0.4375</v>
      </c>
      <c r="D23" s="73"/>
      <c r="E23" s="73">
        <v>1</v>
      </c>
      <c r="F23" s="73">
        <v>1</v>
      </c>
      <c r="G23" s="73">
        <v>1</v>
      </c>
      <c r="H23" s="73">
        <v>1</v>
      </c>
      <c r="I23" s="92"/>
      <c r="J23" s="75"/>
      <c r="K23" s="76">
        <v>0.521886574074074</v>
      </c>
      <c r="L23" s="125">
        <f>'Tiempos E-4'!AK23</f>
        <v>0</v>
      </c>
      <c r="M23" s="77">
        <f>(K23-C23-L23)*Equipos!D23</f>
        <v>0</v>
      </c>
      <c r="N23" s="78">
        <f t="shared" si="1"/>
        <v>0.08438657407407402</v>
      </c>
      <c r="O23" s="79">
        <f t="shared" si="2"/>
        <v>4</v>
      </c>
      <c r="P23" s="93"/>
      <c r="Q23" s="80"/>
    </row>
    <row r="24" spans="1:17" s="52" customFormat="1" ht="11.25" customHeight="1">
      <c r="A24" s="70">
        <f>Equipos!A24</f>
        <v>44</v>
      </c>
      <c r="B24" s="71" t="str">
        <f>Equipos!B24</f>
        <v>TURBOCLIMBERS</v>
      </c>
      <c r="C24" s="72">
        <v>0.4375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92"/>
      <c r="J24" s="75"/>
      <c r="K24" s="76">
        <v>0.5130208333333334</v>
      </c>
      <c r="L24" s="125">
        <f>'Tiempos E-4'!AK24</f>
        <v>0</v>
      </c>
      <c r="M24" s="77">
        <f>(K24-C24-L24)*Equipos!D24</f>
        <v>0</v>
      </c>
      <c r="N24" s="78">
        <f t="shared" si="1"/>
        <v>0.07552083333333337</v>
      </c>
      <c r="O24" s="79">
        <f t="shared" si="2"/>
        <v>5</v>
      </c>
      <c r="P24" s="93"/>
      <c r="Q24" s="80"/>
    </row>
    <row r="25" spans="1:17" s="52" customFormat="1" ht="11.25" customHeight="1">
      <c r="A25" s="70">
        <f>Equipos!A25</f>
        <v>45</v>
      </c>
      <c r="B25" s="71" t="str">
        <f>Equipos!B25</f>
        <v>GALLAECIAUSTERIDAD</v>
      </c>
      <c r="C25" s="72">
        <v>0.4375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92"/>
      <c r="J25" s="75"/>
      <c r="K25" s="76">
        <v>0.5143402777777778</v>
      </c>
      <c r="L25" s="125">
        <f>'Tiempos E-4'!AK25</f>
        <v>0</v>
      </c>
      <c r="M25" s="77">
        <f>(K25-C25-L25)*Equipos!D25</f>
        <v>0</v>
      </c>
      <c r="N25" s="78">
        <f t="shared" si="1"/>
        <v>0.0768402777777778</v>
      </c>
      <c r="O25" s="79">
        <f t="shared" si="2"/>
        <v>5</v>
      </c>
      <c r="P25" s="93"/>
      <c r="Q25" s="80"/>
    </row>
    <row r="26" spans="1:17" s="52" customFormat="1" ht="11.25" customHeight="1">
      <c r="A26" s="70">
        <f>Equipos!A26</f>
        <v>46</v>
      </c>
      <c r="B26" s="71" t="str">
        <f>Equipos!B26</f>
        <v>A RUMBO</v>
      </c>
      <c r="C26" s="72">
        <v>0.4375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92"/>
      <c r="J26" s="75"/>
      <c r="K26" s="76">
        <v>0.5105439814814815</v>
      </c>
      <c r="L26" s="125">
        <f>'Tiempos E-4'!AK26</f>
        <v>0</v>
      </c>
      <c r="M26" s="77">
        <f>(K26-C26-L26)*Equipos!D26</f>
        <v>0</v>
      </c>
      <c r="N26" s="78">
        <f t="shared" si="1"/>
        <v>0.0730439814814815</v>
      </c>
      <c r="O26" s="79">
        <f t="shared" si="2"/>
        <v>5</v>
      </c>
      <c r="P26" s="93"/>
      <c r="Q26" s="80"/>
    </row>
    <row r="27" spans="1:17" s="52" customFormat="1" ht="11.25" customHeight="1">
      <c r="A27" s="70">
        <f>Equipos!A27</f>
        <v>47</v>
      </c>
      <c r="B27" s="71" t="str">
        <f>Equipos!B27</f>
        <v>XEGIBA</v>
      </c>
      <c r="C27" s="72">
        <v>0.4375</v>
      </c>
      <c r="D27" s="73">
        <v>1</v>
      </c>
      <c r="E27" s="73">
        <v>1</v>
      </c>
      <c r="F27" s="73">
        <v>1</v>
      </c>
      <c r="G27" s="73">
        <v>1</v>
      </c>
      <c r="H27" s="73">
        <v>1</v>
      </c>
      <c r="I27" s="92"/>
      <c r="J27" s="75"/>
      <c r="K27" s="76">
        <v>0.5147106481481482</v>
      </c>
      <c r="L27" s="125">
        <f>'Tiempos E-4'!AK27</f>
        <v>0</v>
      </c>
      <c r="M27" s="77">
        <f>(K27-C27-L27)*Equipos!D27</f>
        <v>0</v>
      </c>
      <c r="N27" s="78">
        <f t="shared" si="1"/>
        <v>0.07721064814814815</v>
      </c>
      <c r="O27" s="79">
        <f t="shared" si="2"/>
        <v>5</v>
      </c>
      <c r="P27" s="93"/>
      <c r="Q27" s="80"/>
    </row>
    <row r="28" spans="1:17" s="52" customFormat="1" ht="11.25" customHeight="1">
      <c r="A28" s="70">
        <f>Equipos!A28</f>
        <v>48</v>
      </c>
      <c r="B28" s="71" t="str">
        <f>Equipos!B28</f>
        <v>Clube Mill</v>
      </c>
      <c r="C28" s="72">
        <v>0.4375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92"/>
      <c r="J28" s="75"/>
      <c r="K28" s="76">
        <v>0.5129513888888889</v>
      </c>
      <c r="L28" s="125">
        <f>'Tiempos E-4'!AK28</f>
        <v>0</v>
      </c>
      <c r="M28" s="77">
        <f>(K28-C28-L28)*Equipos!D28</f>
        <v>0</v>
      </c>
      <c r="N28" s="78">
        <f t="shared" si="1"/>
        <v>0.07545138888888892</v>
      </c>
      <c r="O28" s="79">
        <f t="shared" si="2"/>
        <v>5</v>
      </c>
      <c r="P28" s="93"/>
      <c r="Q28" s="80"/>
    </row>
    <row r="29" spans="1:17" s="52" customFormat="1" ht="11.25" customHeight="1">
      <c r="A29" s="70">
        <f>Equipos!A29</f>
        <v>49</v>
      </c>
      <c r="B29" s="71" t="str">
        <f>Equipos!B29</f>
        <v>Clube Mbcp</v>
      </c>
      <c r="C29" s="72">
        <v>0.4375</v>
      </c>
      <c r="D29" s="73"/>
      <c r="E29" s="73"/>
      <c r="F29" s="73"/>
      <c r="G29" s="73">
        <v>1</v>
      </c>
      <c r="H29" s="73">
        <v>1</v>
      </c>
      <c r="I29" s="92"/>
      <c r="J29" s="75"/>
      <c r="K29" s="76">
        <v>0.5304166666666666</v>
      </c>
      <c r="L29" s="125">
        <f>'Tiempos E-4'!AK29</f>
        <v>0</v>
      </c>
      <c r="M29" s="77">
        <f>(K29-C29-L29)*Equipos!D29</f>
        <v>0</v>
      </c>
      <c r="N29" s="78">
        <f t="shared" si="1"/>
        <v>0.09291666666666665</v>
      </c>
      <c r="O29" s="79">
        <f t="shared" si="2"/>
        <v>2</v>
      </c>
      <c r="P29" s="93"/>
      <c r="Q29" s="80"/>
    </row>
    <row r="30" spans="1:17" s="52" customFormat="1" ht="11.25" customHeight="1">
      <c r="A30" s="70">
        <f>Equipos!A30</f>
        <v>50</v>
      </c>
      <c r="B30" s="71" t="str">
        <f>Equipos!B30</f>
        <v>WWW.RAIDCALAMOCHA.COM</v>
      </c>
      <c r="C30" s="72">
        <v>0.4375</v>
      </c>
      <c r="D30" s="73">
        <v>1</v>
      </c>
      <c r="E30" s="73">
        <v>1</v>
      </c>
      <c r="F30" s="73">
        <v>1</v>
      </c>
      <c r="G30" s="73">
        <v>1</v>
      </c>
      <c r="H30" s="73">
        <v>1</v>
      </c>
      <c r="I30" s="92"/>
      <c r="J30" s="75"/>
      <c r="K30" s="76">
        <v>0.4962962962962963</v>
      </c>
      <c r="L30" s="125">
        <f>'Tiempos E-4'!AK30</f>
        <v>0</v>
      </c>
      <c r="M30" s="77">
        <f>(K30-C30-L30)*Equipos!D30</f>
        <v>0</v>
      </c>
      <c r="N30" s="78">
        <f t="shared" si="1"/>
        <v>0.05879629629629629</v>
      </c>
      <c r="O30" s="79">
        <f t="shared" si="2"/>
        <v>5</v>
      </c>
      <c r="P30" s="93"/>
      <c r="Q30" s="80"/>
    </row>
    <row r="31" spans="1:17" s="52" customFormat="1" ht="11.25" customHeight="1">
      <c r="A31" s="70">
        <f>Equipos!A31</f>
        <v>51</v>
      </c>
      <c r="B31" s="71" t="str">
        <f>Equipos!B31</f>
        <v>HASTICAO</v>
      </c>
      <c r="C31" s="72" t="s">
        <v>127</v>
      </c>
      <c r="D31" s="73"/>
      <c r="E31" s="73"/>
      <c r="F31" s="73"/>
      <c r="G31" s="73"/>
      <c r="H31" s="73"/>
      <c r="I31" s="92"/>
      <c r="J31" s="75"/>
      <c r="K31" s="76" t="s">
        <v>127</v>
      </c>
      <c r="L31" s="125">
        <f>'Tiempos E-4'!AK31</f>
        <v>0</v>
      </c>
      <c r="M31" s="77"/>
      <c r="N31" s="78" t="s">
        <v>127</v>
      </c>
      <c r="O31" s="79">
        <f t="shared" si="2"/>
        <v>0</v>
      </c>
      <c r="P31" s="93"/>
      <c r="Q31" s="80"/>
    </row>
    <row r="32" spans="1:17" s="52" customFormat="1" ht="11.25" customHeight="1">
      <c r="A32" s="70">
        <f>Equipos!A32</f>
        <v>52</v>
      </c>
      <c r="B32" s="71" t="str">
        <f>Equipos!B32</f>
        <v>RATAS DEL DESIERTO</v>
      </c>
      <c r="C32" s="72" t="s">
        <v>127</v>
      </c>
      <c r="D32" s="73"/>
      <c r="E32" s="73"/>
      <c r="F32" s="73"/>
      <c r="G32" s="73"/>
      <c r="H32" s="73"/>
      <c r="I32" s="92"/>
      <c r="J32" s="75"/>
      <c r="K32" s="76" t="s">
        <v>131</v>
      </c>
      <c r="L32" s="125">
        <f>'Tiempos E-4'!AK32</f>
        <v>0</v>
      </c>
      <c r="M32" s="77"/>
      <c r="N32" s="78" t="s">
        <v>131</v>
      </c>
      <c r="O32" s="79">
        <f t="shared" si="2"/>
        <v>0</v>
      </c>
      <c r="P32" s="93"/>
      <c r="Q32" s="80"/>
    </row>
    <row r="33" spans="1:17" s="52" customFormat="1" ht="11.25" customHeight="1">
      <c r="A33" s="70">
        <f>Equipos!A33</f>
        <v>53</v>
      </c>
      <c r="B33" s="71" t="str">
        <f>Equipos!B33</f>
        <v>ROELO</v>
      </c>
      <c r="C33" s="72">
        <v>0.4375</v>
      </c>
      <c r="D33" s="73">
        <v>1</v>
      </c>
      <c r="E33" s="73">
        <v>1</v>
      </c>
      <c r="F33" s="73">
        <v>1</v>
      </c>
      <c r="G33" s="73">
        <v>1</v>
      </c>
      <c r="H33" s="73">
        <v>1</v>
      </c>
      <c r="I33" s="92"/>
      <c r="J33" s="75"/>
      <c r="K33" s="76">
        <v>0.5147222222222222</v>
      </c>
      <c r="L33" s="125">
        <f>'Tiempos E-4'!AK33</f>
        <v>0</v>
      </c>
      <c r="M33" s="77">
        <f>(K33-C33-L33)*Equipos!D33</f>
        <v>0</v>
      </c>
      <c r="N33" s="78">
        <f t="shared" si="1"/>
        <v>0.07722222222222219</v>
      </c>
      <c r="O33" s="79">
        <f t="shared" si="2"/>
        <v>5</v>
      </c>
      <c r="P33" s="93"/>
      <c r="Q33" s="80"/>
    </row>
    <row r="34" spans="1:17" s="52" customFormat="1" ht="11.25" customHeight="1">
      <c r="A34" s="70">
        <f>Equipos!A34</f>
        <v>54</v>
      </c>
      <c r="B34" s="71" t="str">
        <f>Equipos!B34</f>
        <v>Polaris Raid</v>
      </c>
      <c r="C34" s="72">
        <v>0.4375</v>
      </c>
      <c r="D34" s="73"/>
      <c r="E34" s="73">
        <v>1</v>
      </c>
      <c r="F34" s="73">
        <v>1</v>
      </c>
      <c r="G34" s="73">
        <v>1</v>
      </c>
      <c r="H34" s="73">
        <v>1</v>
      </c>
      <c r="I34" s="92"/>
      <c r="J34" s="75"/>
      <c r="K34" s="76">
        <v>0.5194212962962963</v>
      </c>
      <c r="L34" s="125">
        <f>'Tiempos E-4'!AK34</f>
        <v>0</v>
      </c>
      <c r="M34" s="77">
        <f>(K34-C34-L34)*Equipos!D34</f>
        <v>0</v>
      </c>
      <c r="N34" s="78">
        <f t="shared" si="1"/>
        <v>0.0819212962962963</v>
      </c>
      <c r="O34" s="79">
        <f t="shared" si="2"/>
        <v>4</v>
      </c>
      <c r="P34" s="93"/>
      <c r="Q34" s="80"/>
    </row>
    <row r="35" spans="1:17" s="52" customFormat="1" ht="11.25" customHeight="1">
      <c r="A35" s="70">
        <f>Equipos!A35</f>
        <v>55</v>
      </c>
      <c r="B35" s="71" t="str">
        <f>Equipos!B35</f>
        <v>MAGERIT DA +</v>
      </c>
      <c r="C35" s="72">
        <v>0.4375</v>
      </c>
      <c r="D35" s="73">
        <v>1</v>
      </c>
      <c r="E35" s="73">
        <v>1</v>
      </c>
      <c r="F35" s="73"/>
      <c r="G35" s="73"/>
      <c r="H35" s="73"/>
      <c r="I35" s="92"/>
      <c r="J35" s="75"/>
      <c r="K35" s="76">
        <v>0.4788888888888889</v>
      </c>
      <c r="L35" s="125">
        <f>'Tiempos E-4'!AK35</f>
        <v>0</v>
      </c>
      <c r="M35" s="77">
        <f>(K35-C35-L35)*Equipos!D35</f>
        <v>0</v>
      </c>
      <c r="N35" s="78">
        <f t="shared" si="1"/>
        <v>0.04138888888888892</v>
      </c>
      <c r="O35" s="79">
        <f t="shared" si="2"/>
        <v>2</v>
      </c>
      <c r="P35" s="93"/>
      <c r="Q35" s="80"/>
    </row>
    <row r="36" spans="1:17" s="52" customFormat="1" ht="11.25" customHeight="1">
      <c r="A36" s="70">
        <f>Equipos!A36</f>
        <v>56</v>
      </c>
      <c r="B36" s="71" t="str">
        <f>Equipos!B36</f>
        <v>ARNELA AVENTURA</v>
      </c>
      <c r="C36" s="72">
        <v>0.4375</v>
      </c>
      <c r="D36" s="73"/>
      <c r="E36" s="73"/>
      <c r="F36" s="73"/>
      <c r="G36" s="73"/>
      <c r="H36" s="73"/>
      <c r="I36" s="92"/>
      <c r="J36" s="75"/>
      <c r="K36" s="76" t="s">
        <v>131</v>
      </c>
      <c r="L36" s="125">
        <f>'Tiempos E-4'!AK36</f>
        <v>0</v>
      </c>
      <c r="M36" s="77"/>
      <c r="N36" s="78" t="s">
        <v>131</v>
      </c>
      <c r="O36" s="79">
        <f t="shared" si="2"/>
        <v>0</v>
      </c>
      <c r="P36" s="93"/>
      <c r="Q36" s="80"/>
    </row>
    <row r="37" spans="1:17" s="52" customFormat="1" ht="11.25" customHeight="1">
      <c r="A37" s="70">
        <f>Equipos!A37</f>
        <v>57</v>
      </c>
      <c r="B37" s="71" t="str">
        <f>Equipos!B37</f>
        <v>Polar Bombeiros Team</v>
      </c>
      <c r="C37" s="72" t="s">
        <v>127</v>
      </c>
      <c r="D37" s="73"/>
      <c r="E37" s="73"/>
      <c r="F37" s="73"/>
      <c r="G37" s="73"/>
      <c r="H37" s="73"/>
      <c r="I37" s="92"/>
      <c r="J37" s="75"/>
      <c r="K37" s="76" t="s">
        <v>127</v>
      </c>
      <c r="L37" s="125">
        <f>'Tiempos E-4'!AK37</f>
        <v>0</v>
      </c>
      <c r="M37" s="77"/>
      <c r="N37" s="78" t="s">
        <v>127</v>
      </c>
      <c r="O37" s="79">
        <f t="shared" si="2"/>
        <v>0</v>
      </c>
      <c r="P37" s="93"/>
      <c r="Q37" s="80"/>
    </row>
    <row r="38" spans="1:17" s="52" customFormat="1" ht="11.25" customHeight="1">
      <c r="A38" s="70">
        <f>Equipos!A38</f>
        <v>58</v>
      </c>
      <c r="B38" s="71" t="str">
        <f>Equipos!B38</f>
        <v>ASTUR EXTREME AVENTURA</v>
      </c>
      <c r="C38" s="72">
        <v>0.4375</v>
      </c>
      <c r="D38" s="73">
        <v>1</v>
      </c>
      <c r="E38" s="73"/>
      <c r="F38" s="73">
        <v>1</v>
      </c>
      <c r="G38" s="73">
        <v>1</v>
      </c>
      <c r="H38" s="73">
        <v>1</v>
      </c>
      <c r="I38" s="92"/>
      <c r="J38" s="75"/>
      <c r="K38" s="76">
        <v>0.5137962962962963</v>
      </c>
      <c r="L38" s="125">
        <f>'Tiempos E-4'!AK38</f>
        <v>0</v>
      </c>
      <c r="M38" s="77">
        <f>(K38-C38-L38)*Equipos!D38</f>
        <v>0</v>
      </c>
      <c r="N38" s="78">
        <f t="shared" si="1"/>
        <v>0.0762962962962963</v>
      </c>
      <c r="O38" s="79">
        <f t="shared" si="2"/>
        <v>4</v>
      </c>
      <c r="P38" s="93"/>
      <c r="Q38" s="80"/>
    </row>
    <row r="39" spans="1:17" s="52" customFormat="1" ht="11.25" customHeight="1">
      <c r="A39" s="70">
        <f>Equipos!A39</f>
        <v>59</v>
      </c>
      <c r="B39" s="71" t="str">
        <f>Equipos!B39</f>
        <v>MONTAÑA FERROL ZAMPALAMEIRAS</v>
      </c>
      <c r="C39" s="72">
        <v>0.4375</v>
      </c>
      <c r="D39" s="73">
        <f>INT((D$7+9.99)/10)</f>
        <v>1</v>
      </c>
      <c r="E39" s="73">
        <f>INT((E$7+9.99)/10)</f>
        <v>1</v>
      </c>
      <c r="F39" s="73">
        <f>INT((F$7+9.99)/10)</f>
        <v>1</v>
      </c>
      <c r="G39" s="73">
        <f>INT((G$7+9.99)/10)</f>
        <v>1</v>
      </c>
      <c r="H39" s="73">
        <f>INT((H$7+9.99)/10)</f>
        <v>1</v>
      </c>
      <c r="I39" s="92"/>
      <c r="J39" s="75"/>
      <c r="K39" s="76">
        <v>0.5355092592592593</v>
      </c>
      <c r="L39" s="125">
        <f>'Tiempos E-4'!AK39</f>
        <v>0</v>
      </c>
      <c r="M39" s="77">
        <f>(K39-C39-L39)*Equipos!D39</f>
        <v>0</v>
      </c>
      <c r="N39" s="78">
        <f t="shared" si="1"/>
        <v>0.0980092592592593</v>
      </c>
      <c r="O39" s="79">
        <f t="shared" si="2"/>
        <v>5</v>
      </c>
      <c r="P39" s="93"/>
      <c r="Q39" s="80"/>
    </row>
    <row r="40" spans="1:17" s="52" customFormat="1" ht="11.25" customHeight="1">
      <c r="A40" s="70">
        <f>Equipos!A40</f>
        <v>60</v>
      </c>
      <c r="B40" s="71" t="str">
        <f>Equipos!B40</f>
        <v>SULSLOWLY</v>
      </c>
      <c r="C40" s="72">
        <v>0.4375</v>
      </c>
      <c r="D40" s="73">
        <v>1</v>
      </c>
      <c r="E40" s="73">
        <v>1</v>
      </c>
      <c r="F40" s="73"/>
      <c r="G40" s="73"/>
      <c r="H40" s="73">
        <v>1</v>
      </c>
      <c r="I40" s="92"/>
      <c r="J40" s="75"/>
      <c r="K40" s="76">
        <v>0.5069907407407407</v>
      </c>
      <c r="L40" s="125">
        <f>'Tiempos E-4'!AK40</f>
        <v>0</v>
      </c>
      <c r="M40" s="77">
        <f>(K40-C40-L40)*Equipos!D40</f>
        <v>0</v>
      </c>
      <c r="N40" s="78">
        <f t="shared" si="1"/>
        <v>0.06949074074074069</v>
      </c>
      <c r="O40" s="79">
        <f t="shared" si="2"/>
        <v>3</v>
      </c>
      <c r="P40" s="93"/>
      <c r="Q40" s="80"/>
    </row>
    <row r="41" spans="1:17" s="52" customFormat="1" ht="11.25" customHeight="1">
      <c r="A41" s="70">
        <f>Equipos!A41</f>
        <v>62</v>
      </c>
      <c r="B41" s="71" t="str">
        <f>Equipos!B41</f>
        <v>BOMBEIROS CORUÑA OS DE SEMPRE</v>
      </c>
      <c r="C41" s="72">
        <v>0.4375</v>
      </c>
      <c r="D41" s="73">
        <v>1</v>
      </c>
      <c r="E41" s="73">
        <v>1</v>
      </c>
      <c r="F41" s="73">
        <v>1</v>
      </c>
      <c r="G41" s="73">
        <v>1</v>
      </c>
      <c r="H41" s="73">
        <v>1</v>
      </c>
      <c r="I41" s="92"/>
      <c r="J41" s="75"/>
      <c r="K41" s="76">
        <v>0.506261574074074</v>
      </c>
      <c r="L41" s="125">
        <f>'Tiempos E-4'!AK41</f>
        <v>0</v>
      </c>
      <c r="M41" s="77">
        <f>(K41-C41-L41)*Equipos!D41</f>
        <v>0</v>
      </c>
      <c r="N41" s="78">
        <f t="shared" si="1"/>
        <v>0.06876157407407402</v>
      </c>
      <c r="O41" s="79">
        <f t="shared" si="2"/>
        <v>5</v>
      </c>
      <c r="P41" s="93"/>
      <c r="Q41" s="80"/>
    </row>
    <row r="42" spans="1:17" s="52" customFormat="1" ht="11.25" customHeight="1">
      <c r="A42" s="70">
        <f>Equipos!A42</f>
        <v>63</v>
      </c>
      <c r="B42" s="71" t="str">
        <f>Equipos!B42</f>
        <v>KASIRAIDERS</v>
      </c>
      <c r="C42" s="72">
        <v>0.4375</v>
      </c>
      <c r="D42" s="73">
        <v>1</v>
      </c>
      <c r="E42" s="73">
        <v>1</v>
      </c>
      <c r="F42" s="73">
        <v>1</v>
      </c>
      <c r="G42" s="73"/>
      <c r="H42" s="73"/>
      <c r="I42" s="92"/>
      <c r="J42" s="75"/>
      <c r="K42" s="76">
        <v>0.5221527777777778</v>
      </c>
      <c r="L42" s="125">
        <f>'Tiempos E-4'!AK42</f>
        <v>0</v>
      </c>
      <c r="M42" s="77">
        <f>(K42-C42-L42)*Equipos!D42</f>
        <v>0</v>
      </c>
      <c r="N42" s="78">
        <f t="shared" si="1"/>
        <v>0.0846527777777778</v>
      </c>
      <c r="O42" s="79">
        <f t="shared" si="2"/>
        <v>3</v>
      </c>
      <c r="P42" s="93"/>
      <c r="Q42" s="80"/>
    </row>
    <row r="43" spans="1:17" s="52" customFormat="1" ht="11.25" customHeight="1">
      <c r="A43" s="70">
        <f>Equipos!A43</f>
        <v>64</v>
      </c>
      <c r="B43" s="71" t="str">
        <f>Equipos!B43</f>
        <v>ARTABROS FORMIGUEIRO</v>
      </c>
      <c r="C43" s="72">
        <v>0.4375</v>
      </c>
      <c r="D43" s="73">
        <v>1</v>
      </c>
      <c r="E43" s="73">
        <v>1</v>
      </c>
      <c r="F43" s="73">
        <v>1</v>
      </c>
      <c r="G43" s="73"/>
      <c r="H43" s="73"/>
      <c r="I43" s="92"/>
      <c r="J43" s="75"/>
      <c r="K43" s="76">
        <v>0.49447916666666664</v>
      </c>
      <c r="L43" s="125">
        <f>'Tiempos E-4'!AK43</f>
        <v>0</v>
      </c>
      <c r="M43" s="77">
        <f>(K43-C43-L43)*Equipos!D43</f>
        <v>0</v>
      </c>
      <c r="N43" s="78">
        <f t="shared" si="1"/>
        <v>0.056979166666666636</v>
      </c>
      <c r="O43" s="79">
        <f t="shared" si="2"/>
        <v>3</v>
      </c>
      <c r="P43" s="93"/>
      <c r="Q43" s="80"/>
    </row>
    <row r="44" spans="1:17" s="52" customFormat="1" ht="11.25" customHeight="1">
      <c r="A44" s="70">
        <f>Equipos!A44</f>
        <v>65</v>
      </c>
      <c r="B44" s="71" t="str">
        <f>Equipos!B44</f>
        <v>GALLAECIA PUFF</v>
      </c>
      <c r="C44" s="72">
        <v>0.4375</v>
      </c>
      <c r="D44" s="73">
        <v>1</v>
      </c>
      <c r="E44" s="73"/>
      <c r="F44" s="73"/>
      <c r="G44" s="73">
        <v>1</v>
      </c>
      <c r="H44" s="73">
        <v>1</v>
      </c>
      <c r="I44" s="92"/>
      <c r="J44" s="75"/>
      <c r="K44" s="76">
        <v>0.5132060185185185</v>
      </c>
      <c r="L44" s="125">
        <f>'Tiempos E-4'!AK44</f>
        <v>0</v>
      </c>
      <c r="M44" s="77">
        <f>(K44-C44-L44)*Equipos!D44</f>
        <v>0</v>
      </c>
      <c r="N44" s="78">
        <f t="shared" si="1"/>
        <v>0.07570601851851855</v>
      </c>
      <c r="O44" s="79">
        <f t="shared" si="2"/>
        <v>3</v>
      </c>
      <c r="P44" s="93"/>
      <c r="Q44" s="80"/>
    </row>
    <row r="45" spans="1:17" s="52" customFormat="1" ht="11.25" customHeight="1">
      <c r="A45" s="70">
        <f>Equipos!A45</f>
        <v>66</v>
      </c>
      <c r="B45" s="71" t="str">
        <f>Equipos!B45</f>
        <v>CAOS</v>
      </c>
      <c r="C45" s="72">
        <v>0.4375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92"/>
      <c r="J45" s="75"/>
      <c r="K45" s="76">
        <v>0.5170138888888889</v>
      </c>
      <c r="L45" s="125">
        <f>'Tiempos E-4'!AK45</f>
        <v>0</v>
      </c>
      <c r="M45" s="77">
        <f>(K45-C45-L45)*Equipos!D45</f>
        <v>0</v>
      </c>
      <c r="N45" s="78">
        <f t="shared" si="1"/>
        <v>0.07951388888888888</v>
      </c>
      <c r="O45" s="79">
        <f t="shared" si="2"/>
        <v>5</v>
      </c>
      <c r="P45" s="93"/>
      <c r="Q45" s="80"/>
    </row>
    <row r="46" spans="1:17" s="52" customFormat="1" ht="11.25" customHeight="1">
      <c r="A46" s="70">
        <f>Equipos!A46</f>
        <v>67</v>
      </c>
      <c r="B46" s="71" t="str">
        <f>Equipos!B46</f>
        <v>SEO JOGAFAN</v>
      </c>
      <c r="C46" s="72">
        <v>0.4375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92"/>
      <c r="J46" s="75"/>
      <c r="K46" s="76">
        <v>0.4972916666666667</v>
      </c>
      <c r="L46" s="125">
        <f>'Tiempos E-4'!AK46</f>
        <v>0</v>
      </c>
      <c r="M46" s="77">
        <f>(K46-C46-L46)*Equipos!D46</f>
        <v>0</v>
      </c>
      <c r="N46" s="78">
        <f t="shared" si="1"/>
        <v>0.05979166666666669</v>
      </c>
      <c r="O46" s="79">
        <f t="shared" si="2"/>
        <v>5</v>
      </c>
      <c r="P46" s="93"/>
      <c r="Q46" s="80"/>
    </row>
    <row r="47" spans="1:17" s="52" customFormat="1" ht="11.25" customHeight="1">
      <c r="A47" s="70">
        <f>Equipos!A47</f>
        <v>68</v>
      </c>
      <c r="B47" s="71" t="str">
        <f>Equipos!B47</f>
        <v>SEO Atesvi</v>
      </c>
      <c r="C47" s="72">
        <v>0.4375</v>
      </c>
      <c r="D47" s="73">
        <v>1</v>
      </c>
      <c r="E47" s="73">
        <v>1</v>
      </c>
      <c r="F47" s="73">
        <v>1</v>
      </c>
      <c r="G47" s="73"/>
      <c r="H47" s="73">
        <v>1</v>
      </c>
      <c r="I47" s="92"/>
      <c r="J47" s="75"/>
      <c r="K47" s="76">
        <v>0.5067824074074074</v>
      </c>
      <c r="L47" s="125">
        <f>'Tiempos E-4'!AK47</f>
        <v>0</v>
      </c>
      <c r="M47" s="77">
        <f>(K47-C47-L47)*Equipos!D47</f>
        <v>0</v>
      </c>
      <c r="N47" s="78">
        <f>K47-C47-L47-M47</f>
        <v>0.06928240740740743</v>
      </c>
      <c r="O47" s="79">
        <f>SUM(D47:I47)</f>
        <v>4</v>
      </c>
      <c r="P47" s="93"/>
      <c r="Q47" s="80"/>
    </row>
    <row r="48" spans="1:17" s="52" customFormat="1" ht="11.25" customHeight="1">
      <c r="A48" s="70">
        <f>Equipos!A48</f>
        <v>69</v>
      </c>
      <c r="B48" s="71" t="str">
        <f>Equipos!B48</f>
        <v>SEO CICLOS GOMEZ</v>
      </c>
      <c r="C48" s="72">
        <v>0.4375</v>
      </c>
      <c r="D48" s="73">
        <v>1</v>
      </c>
      <c r="E48" s="73">
        <v>1</v>
      </c>
      <c r="F48" s="73">
        <v>1</v>
      </c>
      <c r="G48" s="73"/>
      <c r="H48" s="73">
        <v>1</v>
      </c>
      <c r="I48" s="92"/>
      <c r="J48" s="75"/>
      <c r="K48" s="76">
        <v>0.5071527777777778</v>
      </c>
      <c r="L48" s="125">
        <f>'Tiempos E-4'!AK48</f>
        <v>0</v>
      </c>
      <c r="M48" s="77">
        <f>(K48-C48-L48)*Equipos!D48</f>
        <v>0</v>
      </c>
      <c r="N48" s="78">
        <f>K48-C48-L48-M48</f>
        <v>0.06965277777777779</v>
      </c>
      <c r="O48" s="79">
        <f>SUM(D48:I48)</f>
        <v>4</v>
      </c>
      <c r="P48" s="93"/>
      <c r="Q48" s="80"/>
    </row>
    <row r="49" spans="1:17" s="52" customFormat="1" ht="11.25" customHeight="1">
      <c r="A49" s="70">
        <f>Equipos!A49</f>
        <v>70</v>
      </c>
      <c r="B49" s="71" t="str">
        <f>Equipos!B49</f>
        <v>QUENLLA RAID</v>
      </c>
      <c r="C49" s="72">
        <v>0.4375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92"/>
      <c r="J49" s="75"/>
      <c r="K49" s="76">
        <v>0.5119444444444444</v>
      </c>
      <c r="L49" s="125">
        <f>'Tiempos E-4'!AK49</f>
        <v>0</v>
      </c>
      <c r="M49" s="77">
        <f>(K49-C49-L49)*Equipos!D49</f>
        <v>0</v>
      </c>
      <c r="N49" s="78">
        <f>K49-C49-L49-M49</f>
        <v>0.07444444444444442</v>
      </c>
      <c r="O49" s="79">
        <f>SUM(D49:I49)</f>
        <v>5</v>
      </c>
      <c r="P49" s="93"/>
      <c r="Q49" s="80"/>
    </row>
    <row r="50" spans="1:17" s="52" customFormat="1" ht="11.25" customHeight="1">
      <c r="A50" s="70">
        <f>Equipos!A50</f>
        <v>71</v>
      </c>
      <c r="B50" s="71" t="str">
        <f>Equipos!B50</f>
        <v>DESTILARIA</v>
      </c>
      <c r="C50" s="72">
        <v>0.4375</v>
      </c>
      <c r="D50" s="73"/>
      <c r="E50" s="73">
        <v>1</v>
      </c>
      <c r="F50" s="73">
        <v>1</v>
      </c>
      <c r="G50" s="73">
        <v>1</v>
      </c>
      <c r="H50" s="73">
        <v>1</v>
      </c>
      <c r="I50" s="92"/>
      <c r="J50" s="75"/>
      <c r="K50" s="76">
        <v>0.5216782407407408</v>
      </c>
      <c r="L50" s="125">
        <f>'Tiempos E-4'!AK50</f>
        <v>0</v>
      </c>
      <c r="M50" s="77">
        <f>(K50-C50-L50)*Equipos!D50</f>
        <v>0</v>
      </c>
      <c r="N50" s="78">
        <f>K50-C50-L50-M50</f>
        <v>0.08417824074074076</v>
      </c>
      <c r="O50" s="79">
        <f>SUM(D50:I50)</f>
        <v>4</v>
      </c>
      <c r="P50" s="93"/>
      <c r="Q50" s="80"/>
    </row>
    <row r="51" spans="1:17" s="52" customFormat="1" ht="11.25" customHeight="1">
      <c r="A51" s="70">
        <f>Equipos!A51</f>
        <v>72</v>
      </c>
      <c r="B51" s="71" t="str">
        <f>Equipos!B51</f>
        <v>LKT RAID</v>
      </c>
      <c r="C51" s="72">
        <v>0.4375</v>
      </c>
      <c r="D51" s="73">
        <v>1</v>
      </c>
      <c r="E51" s="73">
        <v>1</v>
      </c>
      <c r="F51" s="73">
        <v>1</v>
      </c>
      <c r="G51" s="73">
        <v>1</v>
      </c>
      <c r="H51" s="73">
        <v>1</v>
      </c>
      <c r="I51" s="92"/>
      <c r="J51" s="75"/>
      <c r="K51" s="76">
        <v>0.4898032407407407</v>
      </c>
      <c r="L51" s="125">
        <f>'Tiempos E-4'!AK51</f>
        <v>0</v>
      </c>
      <c r="M51" s="77">
        <f>(K51-C51-L51)*Equipos!D51</f>
        <v>0</v>
      </c>
      <c r="N51" s="78">
        <f>K51-C51-L51-M51</f>
        <v>0.05230324074074072</v>
      </c>
      <c r="O51" s="79">
        <f>SUM(D51:I51)</f>
        <v>5</v>
      </c>
      <c r="P51" s="93"/>
      <c r="Q51" s="80"/>
    </row>
    <row r="54" spans="1:15" s="136" customFormat="1" ht="12" customHeight="1">
      <c r="A54" s="137"/>
      <c r="B54" s="137"/>
      <c r="C54" s="143"/>
      <c r="D54" s="137"/>
      <c r="E54" s="137"/>
      <c r="F54" s="137"/>
      <c r="G54" s="137"/>
      <c r="H54" s="137"/>
      <c r="I54" s="137"/>
      <c r="J54" s="143"/>
      <c r="K54" s="137"/>
      <c r="L54" s="160"/>
      <c r="M54" s="137"/>
      <c r="N54" s="137"/>
      <c r="O54" s="137"/>
    </row>
    <row r="55" spans="1:15" s="136" customFormat="1" ht="12" customHeight="1">
      <c r="A55" s="164"/>
      <c r="B55" s="164"/>
      <c r="C55" s="143"/>
      <c r="D55" s="153"/>
      <c r="E55" s="143"/>
      <c r="F55" s="143"/>
      <c r="G55" s="143"/>
      <c r="H55" s="143"/>
      <c r="I55" s="143"/>
      <c r="J55" s="143"/>
      <c r="K55" s="140"/>
      <c r="L55" s="156"/>
      <c r="M55" s="161"/>
      <c r="N55" s="154"/>
      <c r="O55" s="143"/>
    </row>
    <row r="56" spans="1:15" s="136" customFormat="1" ht="12" customHeight="1">
      <c r="A56" s="164"/>
      <c r="B56" s="164"/>
      <c r="C56" s="143"/>
      <c r="D56" s="153"/>
      <c r="E56" s="143"/>
      <c r="F56" s="143"/>
      <c r="G56" s="143"/>
      <c r="H56" s="143"/>
      <c r="I56" s="143"/>
      <c r="J56" s="143"/>
      <c r="K56" s="140"/>
      <c r="L56" s="156"/>
      <c r="M56" s="161"/>
      <c r="N56" s="154"/>
      <c r="O56" s="143"/>
    </row>
    <row r="57" spans="1:15" s="136" customFormat="1" ht="12" customHeight="1">
      <c r="A57" s="143"/>
      <c r="B57" s="155"/>
      <c r="C57" s="143"/>
      <c r="D57" s="153"/>
      <c r="E57" s="143"/>
      <c r="F57" s="143"/>
      <c r="G57" s="143"/>
      <c r="H57" s="143"/>
      <c r="I57" s="143"/>
      <c r="J57" s="143"/>
      <c r="K57" s="156"/>
      <c r="L57" s="156"/>
      <c r="M57" s="161"/>
      <c r="N57" s="154"/>
      <c r="O57" s="143"/>
    </row>
    <row r="58" spans="1:15" s="136" customFormat="1" ht="12" customHeight="1">
      <c r="A58" s="143"/>
      <c r="B58" s="155"/>
      <c r="C58" s="143"/>
      <c r="D58" s="153"/>
      <c r="E58" s="143"/>
      <c r="F58" s="143"/>
      <c r="G58" s="143"/>
      <c r="H58" s="143"/>
      <c r="I58" s="143"/>
      <c r="J58" s="143"/>
      <c r="K58" s="156"/>
      <c r="L58" s="156"/>
      <c r="M58" s="161"/>
      <c r="N58" s="154"/>
      <c r="O58" s="143"/>
    </row>
    <row r="59" spans="1:15" s="136" customFormat="1" ht="12" customHeight="1">
      <c r="A59" s="143"/>
      <c r="B59" s="155"/>
      <c r="C59" s="143"/>
      <c r="D59" s="153"/>
      <c r="E59" s="143"/>
      <c r="F59" s="143"/>
      <c r="G59" s="143"/>
      <c r="H59" s="143"/>
      <c r="I59" s="143"/>
      <c r="J59" s="143"/>
      <c r="K59" s="156"/>
      <c r="L59" s="156"/>
      <c r="M59" s="161"/>
      <c r="N59" s="154"/>
      <c r="O59" s="143"/>
    </row>
    <row r="60" spans="1:15" s="136" customFormat="1" ht="12" customHeight="1">
      <c r="A60" s="143"/>
      <c r="B60" s="155"/>
      <c r="C60" s="143"/>
      <c r="D60" s="143"/>
      <c r="E60" s="143"/>
      <c r="F60" s="143"/>
      <c r="G60" s="143"/>
      <c r="H60" s="143"/>
      <c r="I60" s="143"/>
      <c r="J60" s="143"/>
      <c r="K60" s="156"/>
      <c r="L60" s="156"/>
      <c r="M60" s="161"/>
      <c r="N60" s="154"/>
      <c r="O60" s="143"/>
    </row>
    <row r="61" spans="1:15" s="136" customFormat="1" ht="12" customHeight="1">
      <c r="A61" s="143"/>
      <c r="B61" s="155"/>
      <c r="C61" s="143"/>
      <c r="D61" s="143"/>
      <c r="E61" s="143"/>
      <c r="F61" s="143"/>
      <c r="G61" s="143"/>
      <c r="H61" s="143"/>
      <c r="I61" s="143"/>
      <c r="J61" s="143"/>
      <c r="K61" s="156"/>
      <c r="L61" s="156"/>
      <c r="M61" s="161"/>
      <c r="N61" s="154"/>
      <c r="O61" s="143"/>
    </row>
    <row r="62" spans="1:15" s="136" customFormat="1" ht="12" customHeight="1">
      <c r="A62" s="143"/>
      <c r="B62" s="155"/>
      <c r="C62" s="143"/>
      <c r="D62" s="146"/>
      <c r="E62" s="157"/>
      <c r="F62" s="157"/>
      <c r="G62" s="157"/>
      <c r="H62" s="157"/>
      <c r="I62" s="157"/>
      <c r="J62" s="143"/>
      <c r="K62" s="156"/>
      <c r="L62" s="156"/>
      <c r="M62" s="161"/>
      <c r="N62" s="154"/>
      <c r="O62" s="143"/>
    </row>
    <row r="63" spans="1:15" s="136" customFormat="1" ht="12" customHeight="1">
      <c r="A63" s="143"/>
      <c r="B63" s="155"/>
      <c r="C63" s="143"/>
      <c r="D63" s="149"/>
      <c r="E63" s="143"/>
      <c r="F63" s="143"/>
      <c r="G63" s="143"/>
      <c r="H63" s="143"/>
      <c r="I63" s="143"/>
      <c r="J63" s="143"/>
      <c r="K63" s="156"/>
      <c r="L63" s="156"/>
      <c r="M63" s="161"/>
      <c r="N63" s="154"/>
      <c r="O63" s="143"/>
    </row>
    <row r="64" spans="1:15" s="136" customFormat="1" ht="12" customHeight="1">
      <c r="A64" s="143"/>
      <c r="B64" s="155"/>
      <c r="C64" s="143"/>
      <c r="D64" s="149"/>
      <c r="E64" s="143"/>
      <c r="F64" s="143"/>
      <c r="G64" s="143"/>
      <c r="H64" s="143"/>
      <c r="I64" s="143"/>
      <c r="J64" s="143"/>
      <c r="K64" s="156"/>
      <c r="L64" s="156"/>
      <c r="M64" s="161"/>
      <c r="N64" s="154"/>
      <c r="O64" s="143"/>
    </row>
    <row r="65" spans="1:15" s="136" customFormat="1" ht="12" customHeight="1">
      <c r="A65" s="143"/>
      <c r="B65" s="155"/>
      <c r="C65" s="143"/>
      <c r="D65" s="149"/>
      <c r="E65" s="143"/>
      <c r="F65" s="143"/>
      <c r="G65" s="143"/>
      <c r="H65" s="143"/>
      <c r="I65" s="143"/>
      <c r="J65" s="143"/>
      <c r="K65" s="156"/>
      <c r="L65" s="156"/>
      <c r="M65" s="161"/>
      <c r="N65" s="154"/>
      <c r="O65" s="143"/>
    </row>
    <row r="66" spans="1:15" s="136" customFormat="1" ht="12" customHeight="1">
      <c r="A66" s="143"/>
      <c r="B66" s="155"/>
      <c r="C66" s="143"/>
      <c r="D66" s="149"/>
      <c r="E66" s="143"/>
      <c r="F66" s="143"/>
      <c r="G66" s="143"/>
      <c r="H66" s="143"/>
      <c r="I66" s="143"/>
      <c r="J66" s="143"/>
      <c r="K66" s="156"/>
      <c r="L66" s="156"/>
      <c r="M66" s="161"/>
      <c r="N66" s="154"/>
      <c r="O66" s="143"/>
    </row>
    <row r="67" spans="1:15" s="136" customFormat="1" ht="12" customHeight="1">
      <c r="A67" s="143"/>
      <c r="B67" s="155"/>
      <c r="C67" s="143"/>
      <c r="D67" s="149"/>
      <c r="E67" s="143"/>
      <c r="F67" s="143"/>
      <c r="G67" s="143"/>
      <c r="H67" s="143"/>
      <c r="I67" s="143"/>
      <c r="J67" s="143"/>
      <c r="K67" s="156"/>
      <c r="L67" s="156"/>
      <c r="M67" s="161"/>
      <c r="N67" s="154"/>
      <c r="O67" s="143"/>
    </row>
    <row r="68" spans="1:15" s="136" customFormat="1" ht="12" customHeight="1">
      <c r="A68" s="143"/>
      <c r="B68" s="155"/>
      <c r="C68" s="143"/>
      <c r="D68" s="149"/>
      <c r="E68" s="143"/>
      <c r="F68" s="143"/>
      <c r="G68" s="143"/>
      <c r="H68" s="143"/>
      <c r="I68" s="143"/>
      <c r="J68" s="143"/>
      <c r="K68" s="156"/>
      <c r="L68" s="156"/>
      <c r="M68" s="161"/>
      <c r="N68" s="154"/>
      <c r="O68" s="143"/>
    </row>
    <row r="69" spans="1:15" s="136" customFormat="1" ht="12" customHeight="1">
      <c r="A69" s="143"/>
      <c r="B69" s="155"/>
      <c r="C69" s="143"/>
      <c r="D69" s="149"/>
      <c r="E69" s="143"/>
      <c r="F69" s="143"/>
      <c r="G69" s="143"/>
      <c r="H69" s="143"/>
      <c r="I69" s="143"/>
      <c r="J69" s="143"/>
      <c r="K69" s="156"/>
      <c r="L69" s="156"/>
      <c r="M69" s="161"/>
      <c r="N69" s="154"/>
      <c r="O69" s="143"/>
    </row>
    <row r="70" spans="1:15" s="136" customFormat="1" ht="12" customHeight="1">
      <c r="A70" s="143"/>
      <c r="B70" s="155"/>
      <c r="C70" s="143"/>
      <c r="D70" s="149"/>
      <c r="E70" s="143"/>
      <c r="F70" s="143"/>
      <c r="G70" s="143"/>
      <c r="H70" s="143"/>
      <c r="I70" s="143"/>
      <c r="J70" s="143"/>
      <c r="K70" s="156"/>
      <c r="L70" s="156"/>
      <c r="M70" s="161"/>
      <c r="N70" s="154"/>
      <c r="O70" s="143"/>
    </row>
    <row r="71" spans="1:15" s="136" customFormat="1" ht="12" customHeight="1">
      <c r="A71" s="143"/>
      <c r="B71" s="155"/>
      <c r="C71" s="143"/>
      <c r="D71" s="149"/>
      <c r="E71" s="143"/>
      <c r="F71" s="143"/>
      <c r="G71" s="143"/>
      <c r="H71" s="143"/>
      <c r="I71" s="143"/>
      <c r="J71" s="143"/>
      <c r="K71" s="156"/>
      <c r="L71" s="156"/>
      <c r="M71" s="161"/>
      <c r="N71" s="154"/>
      <c r="O71" s="143"/>
    </row>
    <row r="72" spans="1:15" s="136" customFormat="1" ht="12" customHeight="1">
      <c r="A72" s="143"/>
      <c r="B72" s="155"/>
      <c r="C72" s="143"/>
      <c r="D72" s="149"/>
      <c r="E72" s="143"/>
      <c r="F72" s="143"/>
      <c r="G72" s="143"/>
      <c r="H72" s="143"/>
      <c r="I72" s="143"/>
      <c r="J72" s="143"/>
      <c r="K72" s="156"/>
      <c r="L72" s="156"/>
      <c r="M72" s="161"/>
      <c r="N72" s="154"/>
      <c r="O72" s="143"/>
    </row>
    <row r="73" spans="1:15" s="136" customFormat="1" ht="12" customHeight="1">
      <c r="A73" s="143"/>
      <c r="B73" s="155"/>
      <c r="C73" s="143"/>
      <c r="D73" s="158"/>
      <c r="E73" s="143"/>
      <c r="F73" s="143"/>
      <c r="G73" s="143"/>
      <c r="H73" s="143"/>
      <c r="I73" s="143"/>
      <c r="J73" s="143"/>
      <c r="K73" s="156"/>
      <c r="L73" s="156"/>
      <c r="M73" s="161"/>
      <c r="N73" s="154"/>
      <c r="O73" s="143"/>
    </row>
    <row r="74" spans="1:15" s="136" customFormat="1" ht="12" customHeight="1">
      <c r="A74" s="143"/>
      <c r="B74" s="155"/>
      <c r="C74" s="143"/>
      <c r="D74" s="143"/>
      <c r="E74" s="143"/>
      <c r="F74" s="143"/>
      <c r="G74" s="143"/>
      <c r="H74" s="143"/>
      <c r="I74" s="143"/>
      <c r="J74" s="143"/>
      <c r="K74" s="156"/>
      <c r="L74" s="156"/>
      <c r="M74" s="161"/>
      <c r="N74" s="154"/>
      <c r="O74" s="143"/>
    </row>
    <row r="75" spans="1:15" s="136" customFormat="1" ht="12" customHeight="1">
      <c r="A75" s="143"/>
      <c r="B75" s="155"/>
      <c r="C75" s="143"/>
      <c r="D75" s="143"/>
      <c r="E75" s="143"/>
      <c r="F75" s="143"/>
      <c r="G75" s="143"/>
      <c r="H75" s="143"/>
      <c r="I75" s="143"/>
      <c r="J75" s="143"/>
      <c r="K75" s="156"/>
      <c r="L75" s="156"/>
      <c r="M75" s="161"/>
      <c r="N75" s="154"/>
      <c r="O75" s="143"/>
    </row>
    <row r="76" spans="1:15" s="136" customFormat="1" ht="12" customHeight="1">
      <c r="A76" s="143"/>
      <c r="B76" s="155"/>
      <c r="C76" s="143"/>
      <c r="D76" s="143"/>
      <c r="E76" s="143"/>
      <c r="F76" s="143"/>
      <c r="G76" s="143"/>
      <c r="H76" s="143"/>
      <c r="I76" s="143"/>
      <c r="J76" s="143"/>
      <c r="K76" s="156"/>
      <c r="L76" s="156"/>
      <c r="M76" s="161"/>
      <c r="N76" s="154"/>
      <c r="O76" s="143"/>
    </row>
  </sheetData>
  <sheetProtection/>
  <mergeCells count="1">
    <mergeCell ref="A55:B56"/>
  </mergeCells>
  <conditionalFormatting sqref="L11:M51">
    <cfRule type="cellIs" priority="1" dxfId="24" operator="equal" stopIfTrue="1">
      <formula>0</formula>
    </cfRule>
  </conditionalFormatting>
  <conditionalFormatting sqref="D11:H51">
    <cfRule type="cellIs" priority="2" dxfId="23" operator="greaterThan" stopIfTrue="1">
      <formula>0</formula>
    </cfRule>
  </conditionalFormatting>
  <conditionalFormatting sqref="N11:N51 K11:K51">
    <cfRule type="cellIs" priority="3" dxfId="22" operator="lessThanOrEqual" stopIfTrue="1">
      <formula>0</formula>
    </cfRule>
  </conditionalFormatting>
  <conditionalFormatting sqref="I11:I51">
    <cfRule type="cellIs" priority="4" dxfId="21" operator="greater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92" zoomScaleNormal="92" zoomScalePageLayoutView="0" workbookViewId="0" topLeftCell="A1">
      <selection activeCell="U32" sqref="U32"/>
    </sheetView>
  </sheetViews>
  <sheetFormatPr defaultColWidth="11.421875" defaultRowHeight="12.75"/>
  <cols>
    <col min="1" max="1" width="3.140625" style="7" customWidth="1"/>
    <col min="2" max="2" width="7.421875" style="36" customWidth="1"/>
    <col min="3" max="3" width="35.421875" style="7" customWidth="1"/>
    <col min="4" max="4" width="6.421875" style="36" customWidth="1"/>
    <col min="5" max="5" width="1.8515625" style="94" customWidth="1"/>
    <col min="6" max="6" width="9.00390625" style="95" customWidth="1"/>
    <col min="7" max="7" width="8.57421875" style="52" customWidth="1"/>
    <col min="8" max="8" width="1.8515625" style="96" customWidth="1"/>
    <col min="9" max="9" width="14.140625" style="95" customWidth="1"/>
    <col min="10" max="10" width="8.57421875" style="52" customWidth="1"/>
    <col min="11" max="11" width="1.8515625" style="96" customWidth="1"/>
    <col min="12" max="12" width="9.00390625" style="95" customWidth="1"/>
    <col min="13" max="13" width="8.57421875" style="52" customWidth="1"/>
    <col min="14" max="14" width="1.8515625" style="96" customWidth="1"/>
    <col min="15" max="15" width="9.421875" style="95" customWidth="1"/>
    <col min="16" max="16" width="8.57421875" style="52" customWidth="1"/>
    <col min="17" max="17" width="1.8515625" style="96" customWidth="1"/>
    <col min="18" max="18" width="8.7109375" style="97" customWidth="1"/>
    <col min="19" max="19" width="5.28125" style="7" customWidth="1"/>
    <col min="20" max="20" width="8.7109375" style="52" customWidth="1"/>
    <col min="21" max="16384" width="11.421875" style="7" customWidth="1"/>
  </cols>
  <sheetData>
    <row r="1" spans="1:20" ht="27.75" customHeight="1">
      <c r="A1" s="98"/>
      <c r="B1" s="98"/>
      <c r="C1" s="5" t="str">
        <f>Equipos!B1</f>
        <v>Somozas Extreme 2011</v>
      </c>
      <c r="D1" s="98"/>
      <c r="E1" s="99"/>
      <c r="F1" s="100"/>
      <c r="G1" s="101"/>
      <c r="H1" s="101"/>
      <c r="I1" s="100"/>
      <c r="J1" s="100"/>
      <c r="K1" s="101"/>
      <c r="L1" s="101"/>
      <c r="M1" s="100"/>
      <c r="N1" s="100"/>
      <c r="O1" s="101"/>
      <c r="P1" s="100"/>
      <c r="Q1" s="100"/>
      <c r="R1" s="100"/>
      <c r="S1" s="102"/>
      <c r="T1" s="103" t="str">
        <f>Equipos!K1</f>
        <v>Liga Española de Raids de Aventura 2011</v>
      </c>
    </row>
    <row r="2" spans="5:15" ht="42" customHeight="1">
      <c r="E2" s="104"/>
      <c r="I2" s="128" t="s">
        <v>82</v>
      </c>
      <c r="L2" s="105"/>
      <c r="O2" s="105"/>
    </row>
    <row r="3" spans="5:15" ht="12.75" customHeight="1" hidden="1">
      <c r="E3" s="104"/>
      <c r="I3" s="128"/>
      <c r="L3" s="105"/>
      <c r="O3" s="105"/>
    </row>
    <row r="4" spans="5:15" ht="12.75" customHeight="1" hidden="1">
      <c r="E4" s="104"/>
      <c r="I4" s="128"/>
      <c r="L4" s="105"/>
      <c r="O4" s="105"/>
    </row>
    <row r="5" ht="9" customHeight="1"/>
    <row r="8" spans="6:20" ht="14.25" customHeight="1">
      <c r="F8" s="166" t="s">
        <v>83</v>
      </c>
      <c r="G8" s="166"/>
      <c r="I8" s="166" t="s">
        <v>84</v>
      </c>
      <c r="J8" s="166"/>
      <c r="L8" s="166" t="s">
        <v>85</v>
      </c>
      <c r="M8" s="166"/>
      <c r="O8" s="166" t="s">
        <v>86</v>
      </c>
      <c r="P8" s="166"/>
      <c r="R8" s="96"/>
      <c r="S8" s="96"/>
      <c r="T8" s="96"/>
    </row>
    <row r="9" spans="5:20" ht="19.5">
      <c r="E9" s="106"/>
      <c r="F9" s="167" t="s">
        <v>87</v>
      </c>
      <c r="G9" s="167"/>
      <c r="H9" s="107"/>
      <c r="I9" s="167" t="s">
        <v>88</v>
      </c>
      <c r="J9" s="167"/>
      <c r="K9" s="107"/>
      <c r="L9" s="167" t="s">
        <v>89</v>
      </c>
      <c r="M9" s="167"/>
      <c r="N9" s="107"/>
      <c r="O9" s="167" t="s">
        <v>90</v>
      </c>
      <c r="P9" s="167"/>
      <c r="Q9" s="107"/>
      <c r="R9" s="165"/>
      <c r="S9" s="165"/>
      <c r="T9" s="165"/>
    </row>
    <row r="10" spans="1:20" ht="11.25">
      <c r="A10" s="108">
        <v>0</v>
      </c>
      <c r="B10" s="64" t="str">
        <f>Equipos!A10</f>
        <v>Dorsal</v>
      </c>
      <c r="C10" s="109" t="str">
        <f>Equipos!B10</f>
        <v>Aventura</v>
      </c>
      <c r="D10" s="22" t="str">
        <f>Equipos!C10</f>
        <v>CAT.</v>
      </c>
      <c r="E10" s="109"/>
      <c r="F10" s="67" t="s">
        <v>35</v>
      </c>
      <c r="G10" s="67" t="s">
        <v>126</v>
      </c>
      <c r="H10" s="109"/>
      <c r="I10" s="129" t="s">
        <v>35</v>
      </c>
      <c r="J10" s="67" t="s">
        <v>126</v>
      </c>
      <c r="K10" s="109"/>
      <c r="L10" s="67" t="s">
        <v>35</v>
      </c>
      <c r="M10" s="67" t="s">
        <v>126</v>
      </c>
      <c r="N10" s="109"/>
      <c r="O10" s="67" t="s">
        <v>35</v>
      </c>
      <c r="P10" s="67" t="s">
        <v>126</v>
      </c>
      <c r="Q10" s="109"/>
      <c r="R10" s="67" t="s">
        <v>91</v>
      </c>
      <c r="S10" s="110" t="s">
        <v>126</v>
      </c>
      <c r="T10" s="111" t="s">
        <v>92</v>
      </c>
    </row>
    <row r="11" spans="1:20" ht="11.25">
      <c r="A11" s="112">
        <f>A10+1</f>
        <v>1</v>
      </c>
      <c r="B11" s="113">
        <f>Equipos!A11</f>
        <v>31</v>
      </c>
      <c r="C11" s="114" t="str">
        <f>Equipos!B11</f>
        <v>ASTUR EXTREM- LOS MARTINEZ</v>
      </c>
      <c r="D11" s="113" t="str">
        <f>Equipos!C11</f>
        <v>Aventura</v>
      </c>
      <c r="E11" s="106"/>
      <c r="F11" s="115">
        <f>'Tiempos E-1'!S11</f>
        <v>0.11512731481481481</v>
      </c>
      <c r="G11" s="116">
        <f>'Tiempos E-1'!T11</f>
        <v>11</v>
      </c>
      <c r="H11" s="107"/>
      <c r="I11" s="115">
        <f>'Tiempos E-2'!AF11</f>
        <v>0.33261574074074074</v>
      </c>
      <c r="J11" s="116">
        <f>'Tiempos E-2'!AG11</f>
        <v>24</v>
      </c>
      <c r="K11" s="107"/>
      <c r="L11" s="115">
        <f>'Tiempos E-3'!M11</f>
        <v>0.0839699074074075</v>
      </c>
      <c r="M11" s="116">
        <f>'Tiempos E-3'!N11</f>
        <v>6</v>
      </c>
      <c r="N11" s="107"/>
      <c r="O11" s="115">
        <f>'Tiempos E-4'!N11</f>
        <v>0.06670138888888888</v>
      </c>
      <c r="P11" s="116">
        <f>'Tiempos E-4'!O11</f>
        <v>5</v>
      </c>
      <c r="Q11" s="107"/>
      <c r="R11" s="116"/>
      <c r="S11" s="117">
        <f>G11+J11+M11+P11</f>
        <v>46</v>
      </c>
      <c r="T11" s="118">
        <f>O11+L11+I11+F11</f>
        <v>0.5984143518518519</v>
      </c>
    </row>
    <row r="12" spans="1:20" ht="11.25">
      <c r="A12" s="112">
        <f aca="true" t="shared" si="0" ref="A12:A51">A11+1</f>
        <v>2</v>
      </c>
      <c r="B12" s="113">
        <f>Equipos!A12</f>
        <v>32</v>
      </c>
      <c r="C12" s="114" t="str">
        <f>Equipos!B12</f>
        <v>FAI CAMIÑO</v>
      </c>
      <c r="D12" s="113" t="str">
        <f>Equipos!C12</f>
        <v>Aventura</v>
      </c>
      <c r="E12" s="106"/>
      <c r="F12" s="115">
        <f>'Tiempos E-1'!S12</f>
        <v>0.15464120370370377</v>
      </c>
      <c r="G12" s="116">
        <f>'Tiempos E-1'!T12</f>
        <v>11</v>
      </c>
      <c r="H12" s="107"/>
      <c r="I12" s="115">
        <f>'Tiempos E-2'!AF12</f>
        <v>0.4396643518518518</v>
      </c>
      <c r="J12" s="116">
        <f>'Tiempos E-2'!AG12</f>
        <v>24</v>
      </c>
      <c r="K12" s="107"/>
      <c r="L12" s="115">
        <f>'Tiempos E-3'!M12</f>
        <v>0.1357870370370371</v>
      </c>
      <c r="M12" s="116">
        <f>'Tiempos E-3'!N12</f>
        <v>6</v>
      </c>
      <c r="N12" s="107"/>
      <c r="O12" s="115">
        <f>'Tiempos E-4'!N12</f>
        <v>0.08759259259259256</v>
      </c>
      <c r="P12" s="116">
        <f>'Tiempos E-4'!O12</f>
        <v>0</v>
      </c>
      <c r="Q12" s="107"/>
      <c r="R12" s="116"/>
      <c r="S12" s="117">
        <f aca="true" t="shared" si="1" ref="S12:S46">G12+J12+M12+P12</f>
        <v>41</v>
      </c>
      <c r="T12" s="118">
        <f aca="true" t="shared" si="2" ref="T12:T51">O12+L12+I12+F12</f>
        <v>0.8176851851851852</v>
      </c>
    </row>
    <row r="13" spans="1:20" ht="11.25">
      <c r="A13" s="112">
        <f t="shared" si="0"/>
        <v>3</v>
      </c>
      <c r="B13" s="113">
        <f>Equipos!A13</f>
        <v>33</v>
      </c>
      <c r="C13" s="114" t="str">
        <f>Equipos!B13</f>
        <v>MATOJOMA RAID</v>
      </c>
      <c r="D13" s="113" t="str">
        <f>Equipos!C13</f>
        <v>Aventura</v>
      </c>
      <c r="E13" s="106"/>
      <c r="F13" s="115">
        <f>'Tiempos E-1'!S13</f>
        <v>0.1452546296296296</v>
      </c>
      <c r="G13" s="116">
        <f>'Tiempos E-1'!T13</f>
        <v>11</v>
      </c>
      <c r="H13" s="107"/>
      <c r="I13" s="115">
        <f>'Tiempos E-2'!AF13</f>
        <v>0.4629050925925927</v>
      </c>
      <c r="J13" s="116">
        <f>'Tiempos E-2'!AG13</f>
        <v>23</v>
      </c>
      <c r="K13" s="107"/>
      <c r="L13" s="115">
        <f>'Tiempos E-3'!M13</f>
        <v>0.1328125</v>
      </c>
      <c r="M13" s="116">
        <f>'Tiempos E-3'!N13</f>
        <v>5</v>
      </c>
      <c r="N13" s="107"/>
      <c r="O13" s="115">
        <f>'Tiempos E-4'!N13</f>
        <v>0.07674768518518515</v>
      </c>
      <c r="P13" s="116">
        <f>'Tiempos E-4'!O13</f>
        <v>5</v>
      </c>
      <c r="Q13" s="107"/>
      <c r="R13" s="116"/>
      <c r="S13" s="117">
        <f t="shared" si="1"/>
        <v>44</v>
      </c>
      <c r="T13" s="118">
        <f t="shared" si="2"/>
        <v>0.8177199074074075</v>
      </c>
    </row>
    <row r="14" spans="1:20" ht="11.25">
      <c r="A14" s="112">
        <f t="shared" si="0"/>
        <v>4</v>
      </c>
      <c r="B14" s="113">
        <f>Equipos!A14</f>
        <v>34</v>
      </c>
      <c r="C14" s="114" t="str">
        <f>Equipos!B14</f>
        <v>PEÑA GUARA AVENTURA</v>
      </c>
      <c r="D14" s="113" t="str">
        <f>Equipos!C14</f>
        <v>Aventura</v>
      </c>
      <c r="E14" s="106"/>
      <c r="F14" s="115">
        <f>'Tiempos E-1'!S14</f>
        <v>0.11626157407407406</v>
      </c>
      <c r="G14" s="116">
        <f>'Tiempos E-1'!T14</f>
        <v>11</v>
      </c>
      <c r="H14" s="107"/>
      <c r="I14" s="115">
        <f>'Tiempos E-2'!AF14</f>
        <v>0.3266435185185186</v>
      </c>
      <c r="J14" s="116">
        <f>'Tiempos E-2'!AG14</f>
        <v>24</v>
      </c>
      <c r="K14" s="107"/>
      <c r="L14" s="115">
        <f>'Tiempos E-3'!M14</f>
        <v>0.08628472222222217</v>
      </c>
      <c r="M14" s="116">
        <f>'Tiempos E-3'!N14</f>
        <v>6</v>
      </c>
      <c r="N14" s="107"/>
      <c r="O14" s="115">
        <f>'Tiempos E-4'!N14</f>
        <v>0.06518518518518512</v>
      </c>
      <c r="P14" s="116">
        <f>'Tiempos E-4'!O14</f>
        <v>5</v>
      </c>
      <c r="Q14" s="107"/>
      <c r="R14" s="116"/>
      <c r="S14" s="117">
        <f t="shared" si="1"/>
        <v>46</v>
      </c>
      <c r="T14" s="118">
        <f t="shared" si="2"/>
        <v>0.5943749999999999</v>
      </c>
    </row>
    <row r="15" spans="1:20" ht="11.25">
      <c r="A15" s="112">
        <f t="shared" si="0"/>
        <v>5</v>
      </c>
      <c r="B15" s="113">
        <f>Equipos!A15</f>
        <v>35</v>
      </c>
      <c r="C15" s="114" t="str">
        <f>Equipos!B15</f>
        <v>KABUTEI</v>
      </c>
      <c r="D15" s="113" t="str">
        <f>Equipos!C15</f>
        <v>Aventura</v>
      </c>
      <c r="E15" s="106"/>
      <c r="F15" s="115">
        <f>'Tiempos E-1'!S15</f>
        <v>0.16797453703703707</v>
      </c>
      <c r="G15" s="116">
        <f>'Tiempos E-1'!T15</f>
        <v>10</v>
      </c>
      <c r="H15" s="107"/>
      <c r="I15" s="115">
        <f>'Tiempos E-2'!AF15</f>
        <v>0.25900462962962967</v>
      </c>
      <c r="J15" s="116">
        <f>'Tiempos E-2'!AG15</f>
        <v>4</v>
      </c>
      <c r="K15" s="107"/>
      <c r="L15" s="115" t="str">
        <f>'Tiempos E-3'!M15</f>
        <v>no sale</v>
      </c>
      <c r="M15" s="116">
        <f>'Tiempos E-3'!N15</f>
        <v>0</v>
      </c>
      <c r="N15" s="107"/>
      <c r="O15" s="115" t="str">
        <f>'Tiempos E-4'!N15</f>
        <v>no sale</v>
      </c>
      <c r="P15" s="116">
        <f>'Tiempos E-4'!O15</f>
        <v>0</v>
      </c>
      <c r="Q15" s="107"/>
      <c r="R15" s="116"/>
      <c r="S15" s="117">
        <f t="shared" si="1"/>
        <v>14</v>
      </c>
      <c r="T15" s="118" t="s">
        <v>128</v>
      </c>
    </row>
    <row r="16" spans="1:20" ht="11.25">
      <c r="A16" s="112">
        <f t="shared" si="0"/>
        <v>6</v>
      </c>
      <c r="B16" s="113">
        <f>Equipos!A16</f>
        <v>36</v>
      </c>
      <c r="C16" s="114" t="str">
        <f>Equipos!B16</f>
        <v>ASTUR EXTREM MXTO</v>
      </c>
      <c r="D16" s="113" t="str">
        <f>Equipos!C16</f>
        <v>Aventura</v>
      </c>
      <c r="E16" s="106"/>
      <c r="F16" s="115">
        <f>'Tiempos E-1'!S16</f>
        <v>0.151863425925926</v>
      </c>
      <c r="G16" s="116">
        <f>'Tiempos E-1'!T16</f>
        <v>11</v>
      </c>
      <c r="H16" s="107"/>
      <c r="I16" s="115">
        <f>'Tiempos E-2'!AF16</f>
        <v>0.3741782407407406</v>
      </c>
      <c r="J16" s="116">
        <f>'Tiempos E-2'!AG16</f>
        <v>24</v>
      </c>
      <c r="K16" s="107"/>
      <c r="L16" s="115">
        <f>'Tiempos E-3'!M16</f>
        <v>0.11059027777777797</v>
      </c>
      <c r="M16" s="116">
        <f>'Tiempos E-3'!N16</f>
        <v>6</v>
      </c>
      <c r="N16" s="107"/>
      <c r="O16" s="115">
        <f>'Tiempos E-4'!N16</f>
        <v>0.07832175925925922</v>
      </c>
      <c r="P16" s="116">
        <f>'Tiempos E-4'!O16</f>
        <v>4</v>
      </c>
      <c r="Q16" s="107"/>
      <c r="R16" s="116"/>
      <c r="S16" s="117">
        <f t="shared" si="1"/>
        <v>45</v>
      </c>
      <c r="T16" s="118">
        <f t="shared" si="2"/>
        <v>0.7149537037037037</v>
      </c>
    </row>
    <row r="17" spans="1:20" ht="11.25">
      <c r="A17" s="112">
        <f t="shared" si="0"/>
        <v>7</v>
      </c>
      <c r="B17" s="113">
        <f>Equipos!A17</f>
        <v>37</v>
      </c>
      <c r="C17" s="114" t="str">
        <f>Equipos!B17</f>
        <v>GALLAECIA AVENTURA</v>
      </c>
      <c r="D17" s="113" t="str">
        <f>Equipos!C17</f>
        <v>Aventura</v>
      </c>
      <c r="E17" s="106"/>
      <c r="F17" s="115">
        <f>'Tiempos E-1'!S17</f>
        <v>0.10416666666666669</v>
      </c>
      <c r="G17" s="116">
        <f>'Tiempos E-1'!T17</f>
        <v>11</v>
      </c>
      <c r="H17" s="107"/>
      <c r="I17" s="115">
        <f>'Tiempos E-2'!AF17</f>
        <v>0.3276041666666666</v>
      </c>
      <c r="J17" s="116">
        <f>'Tiempos E-2'!AG17</f>
        <v>24</v>
      </c>
      <c r="K17" s="107"/>
      <c r="L17" s="115">
        <f>'Tiempos E-3'!M17</f>
        <v>0.06915509259259267</v>
      </c>
      <c r="M17" s="116">
        <f>'Tiempos E-3'!N17</f>
        <v>6</v>
      </c>
      <c r="N17" s="107"/>
      <c r="O17" s="115">
        <f>'Tiempos E-4'!N17</f>
        <v>0.06487268518518519</v>
      </c>
      <c r="P17" s="116">
        <f>'Tiempos E-4'!O17</f>
        <v>5</v>
      </c>
      <c r="Q17" s="107"/>
      <c r="R17" s="116"/>
      <c r="S17" s="117">
        <f t="shared" si="1"/>
        <v>46</v>
      </c>
      <c r="T17" s="118">
        <f t="shared" si="2"/>
        <v>0.5657986111111111</v>
      </c>
    </row>
    <row r="18" spans="1:20" ht="11.25">
      <c r="A18" s="112">
        <f t="shared" si="0"/>
        <v>8</v>
      </c>
      <c r="B18" s="113">
        <f>Equipos!A18</f>
        <v>38</v>
      </c>
      <c r="C18" s="114" t="str">
        <f>Equipos!B18</f>
        <v>GALLAECIA DESVENTURA</v>
      </c>
      <c r="D18" s="113" t="str">
        <f>Equipos!C18</f>
        <v>Aventura</v>
      </c>
      <c r="E18" s="106"/>
      <c r="F18" s="115">
        <f>'Tiempos E-1'!S18</f>
        <v>0.1601157407407408</v>
      </c>
      <c r="G18" s="116">
        <f>'Tiempos E-1'!T18</f>
        <v>11</v>
      </c>
      <c r="H18" s="107"/>
      <c r="I18" s="115">
        <f>'Tiempos E-2'!AF18</f>
        <v>0.42658564814814814</v>
      </c>
      <c r="J18" s="116">
        <f>'Tiempos E-2'!AG18</f>
        <v>24</v>
      </c>
      <c r="K18" s="107"/>
      <c r="L18" s="115">
        <f>'Tiempos E-3'!M18</f>
        <v>0.1479745370370369</v>
      </c>
      <c r="M18" s="116">
        <f>'Tiempos E-3'!N18</f>
        <v>6</v>
      </c>
      <c r="N18" s="107"/>
      <c r="O18" s="115">
        <f>'Tiempos E-4'!N18</f>
        <v>0.07664351851851847</v>
      </c>
      <c r="P18" s="116">
        <f>'Tiempos E-4'!O18</f>
        <v>5</v>
      </c>
      <c r="Q18" s="107"/>
      <c r="R18" s="116"/>
      <c r="S18" s="117">
        <f t="shared" si="1"/>
        <v>46</v>
      </c>
      <c r="T18" s="118">
        <f t="shared" si="2"/>
        <v>0.8113194444444443</v>
      </c>
    </row>
    <row r="19" spans="1:20" ht="11.25">
      <c r="A19" s="112">
        <f t="shared" si="0"/>
        <v>9</v>
      </c>
      <c r="B19" s="113">
        <f>Equipos!A19</f>
        <v>39</v>
      </c>
      <c r="C19" s="114" t="str">
        <f>Equipos!B19</f>
        <v>GALLAECIA BICIOSOS</v>
      </c>
      <c r="D19" s="113" t="str">
        <f>Equipos!C19</f>
        <v>Aventura</v>
      </c>
      <c r="E19" s="106"/>
      <c r="F19" s="115">
        <f>'Tiempos E-1'!S19</f>
        <v>0.1693171296296297</v>
      </c>
      <c r="G19" s="116">
        <f>'Tiempos E-1'!T19</f>
        <v>11</v>
      </c>
      <c r="H19" s="107"/>
      <c r="I19" s="115">
        <f>'Tiempos E-2'!AF19</f>
        <v>0.44069444444444433</v>
      </c>
      <c r="J19" s="116">
        <f>'Tiempos E-2'!AG19</f>
        <v>24</v>
      </c>
      <c r="K19" s="107"/>
      <c r="L19" s="115">
        <f>'Tiempos E-3'!M19</f>
        <v>0.11299768518518527</v>
      </c>
      <c r="M19" s="116">
        <f>'Tiempos E-3'!N19</f>
        <v>6</v>
      </c>
      <c r="N19" s="107"/>
      <c r="O19" s="115">
        <f>'Tiempos E-4'!N19</f>
        <v>0.06373842592592593</v>
      </c>
      <c r="P19" s="116">
        <f>'Tiempos E-4'!O19</f>
        <v>4</v>
      </c>
      <c r="Q19" s="107"/>
      <c r="R19" s="116"/>
      <c r="S19" s="117">
        <f t="shared" si="1"/>
        <v>45</v>
      </c>
      <c r="T19" s="118">
        <f t="shared" si="2"/>
        <v>0.7867476851851851</v>
      </c>
    </row>
    <row r="20" spans="1:20" ht="11.25">
      <c r="A20" s="112">
        <f t="shared" si="0"/>
        <v>10</v>
      </c>
      <c r="B20" s="113">
        <f>Equipos!A20</f>
        <v>40</v>
      </c>
      <c r="C20" s="114" t="str">
        <f>Equipos!B20</f>
        <v>AS CABRAS TIRAN AO MONTE</v>
      </c>
      <c r="D20" s="113" t="str">
        <f>Equipos!C20</f>
        <v>Aventura</v>
      </c>
      <c r="E20" s="106"/>
      <c r="F20" s="115">
        <f>'Tiempos E-1'!S20</f>
        <v>0.16259259259259257</v>
      </c>
      <c r="G20" s="116">
        <f>'Tiempos E-1'!T20</f>
        <v>11</v>
      </c>
      <c r="H20" s="107"/>
      <c r="I20" s="115">
        <f>'Tiempos E-2'!AF20</f>
        <v>0.4891087962962963</v>
      </c>
      <c r="J20" s="116">
        <f>'Tiempos E-2'!AG20</f>
        <v>23</v>
      </c>
      <c r="K20" s="107"/>
      <c r="L20" s="115">
        <f>'Tiempos E-3'!M20</f>
        <v>0.07531250000000012</v>
      </c>
      <c r="M20" s="116">
        <f>'Tiempos E-3'!N20</f>
        <v>3</v>
      </c>
      <c r="N20" s="107"/>
      <c r="O20" s="115">
        <f>'Tiempos E-4'!N20</f>
        <v>0.06923611111111116</v>
      </c>
      <c r="P20" s="116">
        <f>'Tiempos E-4'!O20</f>
        <v>2</v>
      </c>
      <c r="Q20" s="107"/>
      <c r="R20" s="116"/>
      <c r="S20" s="117">
        <f t="shared" si="1"/>
        <v>39</v>
      </c>
      <c r="T20" s="118">
        <f t="shared" si="2"/>
        <v>0.7962500000000001</v>
      </c>
    </row>
    <row r="21" spans="1:20" ht="11.25">
      <c r="A21" s="112">
        <f t="shared" si="0"/>
        <v>11</v>
      </c>
      <c r="B21" s="113">
        <f>Equipos!A21</f>
        <v>41</v>
      </c>
      <c r="C21" s="114" t="str">
        <f>Equipos!B21</f>
        <v>MONTAÑA FERROL CURUXEIRAS</v>
      </c>
      <c r="D21" s="113" t="str">
        <f>Equipos!C21</f>
        <v>Aventura</v>
      </c>
      <c r="E21" s="106"/>
      <c r="F21" s="115">
        <f>'Tiempos E-1'!S21</f>
        <v>0.12929398148148147</v>
      </c>
      <c r="G21" s="116">
        <f>'Tiempos E-1'!T21</f>
        <v>11</v>
      </c>
      <c r="H21" s="107"/>
      <c r="I21" s="115">
        <f>'Tiempos E-2'!AF21</f>
        <v>0.357650462962963</v>
      </c>
      <c r="J21" s="116">
        <f>'Tiempos E-2'!AG21</f>
        <v>24</v>
      </c>
      <c r="K21" s="107"/>
      <c r="L21" s="115">
        <f>'Tiempos E-3'!M21</f>
        <v>0.11491898148148139</v>
      </c>
      <c r="M21" s="116">
        <f>'Tiempos E-3'!N21</f>
        <v>6</v>
      </c>
      <c r="N21" s="107"/>
      <c r="O21" s="115">
        <f>'Tiempos E-4'!N21</f>
        <v>0.0701504629629629</v>
      </c>
      <c r="P21" s="116">
        <f>'Tiempos E-4'!O21</f>
        <v>5</v>
      </c>
      <c r="Q21" s="107"/>
      <c r="R21" s="116"/>
      <c r="S21" s="117">
        <f t="shared" si="1"/>
        <v>46</v>
      </c>
      <c r="T21" s="118">
        <f t="shared" si="2"/>
        <v>0.6720138888888887</v>
      </c>
    </row>
    <row r="22" spans="1:20" ht="11.25">
      <c r="A22" s="112">
        <f t="shared" si="0"/>
        <v>12</v>
      </c>
      <c r="B22" s="113">
        <f>Equipos!A22</f>
        <v>42</v>
      </c>
      <c r="C22" s="114" t="str">
        <f>Equipos!B22</f>
        <v>GALLAECIA E.D. COTOBADE</v>
      </c>
      <c r="D22" s="113" t="str">
        <f>Equipos!C22</f>
        <v>Aventura</v>
      </c>
      <c r="E22" s="106"/>
      <c r="F22" s="115">
        <f>'Tiempos E-1'!S22</f>
        <v>0.11956018518518513</v>
      </c>
      <c r="G22" s="116">
        <f>'Tiempos E-1'!T22</f>
        <v>11</v>
      </c>
      <c r="H22" s="107"/>
      <c r="I22" s="115">
        <f>'Tiempos E-2'!AF22</f>
        <v>0.33138888888888896</v>
      </c>
      <c r="J22" s="116">
        <f>'Tiempos E-2'!AG22</f>
        <v>24</v>
      </c>
      <c r="K22" s="107"/>
      <c r="L22" s="115">
        <f>'Tiempos E-3'!M22</f>
        <v>0.11843749999999997</v>
      </c>
      <c r="M22" s="116">
        <f>'Tiempos E-3'!N22</f>
        <v>6</v>
      </c>
      <c r="N22" s="107"/>
      <c r="O22" s="115">
        <f>'Tiempos E-4'!N22</f>
        <v>0.052071759259259276</v>
      </c>
      <c r="P22" s="116">
        <f>'Tiempos E-4'!O22</f>
        <v>5</v>
      </c>
      <c r="Q22" s="107"/>
      <c r="R22" s="116"/>
      <c r="S22" s="117">
        <f t="shared" si="1"/>
        <v>46</v>
      </c>
      <c r="T22" s="118">
        <f t="shared" si="2"/>
        <v>0.6214583333333332</v>
      </c>
    </row>
    <row r="23" spans="1:20" ht="11.25">
      <c r="A23" s="112">
        <f t="shared" si="0"/>
        <v>13</v>
      </c>
      <c r="B23" s="113">
        <f>Equipos!A23</f>
        <v>43</v>
      </c>
      <c r="C23" s="114" t="str">
        <f>Equipos!B23</f>
        <v>MONTAÑA FERROL AL COMPASS</v>
      </c>
      <c r="D23" s="113" t="str">
        <f>Equipos!C23</f>
        <v>Aventura</v>
      </c>
      <c r="E23" s="106"/>
      <c r="F23" s="115">
        <f>'Tiempos E-1'!S23</f>
        <v>0.15327546296296296</v>
      </c>
      <c r="G23" s="116">
        <f>'Tiempos E-1'!T23</f>
        <v>11</v>
      </c>
      <c r="H23" s="107"/>
      <c r="I23" s="115">
        <f>'Tiempos E-2'!AF23</f>
        <v>0.4914467592592594</v>
      </c>
      <c r="J23" s="116">
        <f>'Tiempos E-2'!AG23</f>
        <v>24</v>
      </c>
      <c r="K23" s="107"/>
      <c r="L23" s="115">
        <f>'Tiempos E-3'!M23</f>
        <v>0.09624999999999995</v>
      </c>
      <c r="M23" s="116">
        <f>'Tiempos E-3'!N23</f>
        <v>0</v>
      </c>
      <c r="N23" s="107"/>
      <c r="O23" s="115">
        <f>'Tiempos E-4'!N23</f>
        <v>0.08438657407407402</v>
      </c>
      <c r="P23" s="116">
        <f>'Tiempos E-4'!O23</f>
        <v>4</v>
      </c>
      <c r="Q23" s="107"/>
      <c r="R23" s="116"/>
      <c r="S23" s="117">
        <f t="shared" si="1"/>
        <v>39</v>
      </c>
      <c r="T23" s="118">
        <f t="shared" si="2"/>
        <v>0.8253587962962963</v>
      </c>
    </row>
    <row r="24" spans="1:20" ht="11.25">
      <c r="A24" s="112">
        <f t="shared" si="0"/>
        <v>14</v>
      </c>
      <c r="B24" s="113">
        <f>Equipos!A24</f>
        <v>44</v>
      </c>
      <c r="C24" s="114" t="str">
        <f>Equipos!B24</f>
        <v>TURBOCLIMBERS</v>
      </c>
      <c r="D24" s="113" t="str">
        <f>Equipos!C24</f>
        <v>Aventura</v>
      </c>
      <c r="E24" s="106"/>
      <c r="F24" s="115">
        <f>'Tiempos E-1'!S24</f>
        <v>0.1297916666666667</v>
      </c>
      <c r="G24" s="116">
        <f>'Tiempos E-1'!T24</f>
        <v>11</v>
      </c>
      <c r="H24" s="107"/>
      <c r="I24" s="115">
        <f>'Tiempos E-2'!AF24</f>
        <v>0.33371527777777776</v>
      </c>
      <c r="J24" s="116">
        <f>'Tiempos E-2'!AG24</f>
        <v>24</v>
      </c>
      <c r="K24" s="107"/>
      <c r="L24" s="115">
        <f>'Tiempos E-3'!M24</f>
        <v>0.09629629629629632</v>
      </c>
      <c r="M24" s="116">
        <f>'Tiempos E-3'!N24</f>
        <v>6</v>
      </c>
      <c r="N24" s="107"/>
      <c r="O24" s="115">
        <f>'Tiempos E-4'!N24</f>
        <v>0.07552083333333337</v>
      </c>
      <c r="P24" s="116">
        <f>'Tiempos E-4'!O24</f>
        <v>5</v>
      </c>
      <c r="Q24" s="107"/>
      <c r="R24" s="116"/>
      <c r="S24" s="117">
        <f t="shared" si="1"/>
        <v>46</v>
      </c>
      <c r="T24" s="118">
        <f t="shared" si="2"/>
        <v>0.6353240740740742</v>
      </c>
    </row>
    <row r="25" spans="1:20" ht="11.25">
      <c r="A25" s="112">
        <f t="shared" si="0"/>
        <v>15</v>
      </c>
      <c r="B25" s="113">
        <f>Equipos!A25</f>
        <v>45</v>
      </c>
      <c r="C25" s="114" t="str">
        <f>Equipos!B25</f>
        <v>GALLAECIAUSTERIDAD</v>
      </c>
      <c r="D25" s="113" t="str">
        <f>Equipos!C25</f>
        <v>Aventura</v>
      </c>
      <c r="E25" s="106"/>
      <c r="F25" s="115">
        <f>'Tiempos E-1'!S25</f>
        <v>0.11238425925925927</v>
      </c>
      <c r="G25" s="116">
        <f>'Tiempos E-1'!T25</f>
        <v>11</v>
      </c>
      <c r="H25" s="107"/>
      <c r="I25" s="115">
        <f>'Tiempos E-2'!AF25</f>
        <v>0.34542824074074074</v>
      </c>
      <c r="J25" s="116">
        <f>'Tiempos E-2'!AG25</f>
        <v>24</v>
      </c>
      <c r="K25" s="107"/>
      <c r="L25" s="115">
        <f>'Tiempos E-3'!M25</f>
        <v>0.1105208333333334</v>
      </c>
      <c r="M25" s="116">
        <f>'Tiempos E-3'!N25</f>
        <v>6</v>
      </c>
      <c r="N25" s="107"/>
      <c r="O25" s="115">
        <f>'Tiempos E-4'!N25</f>
        <v>0.0768402777777778</v>
      </c>
      <c r="P25" s="116">
        <f>'Tiempos E-4'!O25</f>
        <v>5</v>
      </c>
      <c r="Q25" s="107"/>
      <c r="R25" s="116"/>
      <c r="S25" s="117">
        <f t="shared" si="1"/>
        <v>46</v>
      </c>
      <c r="T25" s="118">
        <f t="shared" si="2"/>
        <v>0.6451736111111113</v>
      </c>
    </row>
    <row r="26" spans="1:20" ht="11.25">
      <c r="A26" s="112">
        <f t="shared" si="0"/>
        <v>16</v>
      </c>
      <c r="B26" s="113">
        <f>Equipos!A26</f>
        <v>46</v>
      </c>
      <c r="C26" s="114" t="str">
        <f>Equipos!B26</f>
        <v>A RUMBO</v>
      </c>
      <c r="D26" s="113" t="str">
        <f>Equipos!C26</f>
        <v>Aventura</v>
      </c>
      <c r="E26" s="106"/>
      <c r="F26" s="115">
        <f>'Tiempos E-1'!S26</f>
        <v>0.13508101851851856</v>
      </c>
      <c r="G26" s="116">
        <f>'Tiempos E-1'!T26</f>
        <v>11</v>
      </c>
      <c r="H26" s="107"/>
      <c r="I26" s="115">
        <f>'Tiempos E-2'!AF26</f>
        <v>0.36594907407407407</v>
      </c>
      <c r="J26" s="116">
        <f>'Tiempos E-2'!AG26</f>
        <v>24</v>
      </c>
      <c r="K26" s="107"/>
      <c r="L26" s="115">
        <f>'Tiempos E-3'!M26</f>
        <v>0.14650462962962962</v>
      </c>
      <c r="M26" s="116">
        <f>'Tiempos E-3'!N26</f>
        <v>5</v>
      </c>
      <c r="N26" s="107"/>
      <c r="O26" s="115">
        <f>'Tiempos E-4'!N26</f>
        <v>0.0730439814814815</v>
      </c>
      <c r="P26" s="116">
        <f>'Tiempos E-4'!O26</f>
        <v>5</v>
      </c>
      <c r="Q26" s="107"/>
      <c r="R26" s="116"/>
      <c r="S26" s="117">
        <f t="shared" si="1"/>
        <v>45</v>
      </c>
      <c r="T26" s="118">
        <f t="shared" si="2"/>
        <v>0.7205787037037037</v>
      </c>
    </row>
    <row r="27" spans="1:20" ht="11.25">
      <c r="A27" s="112">
        <f t="shared" si="0"/>
        <v>17</v>
      </c>
      <c r="B27" s="113">
        <f>Equipos!A27</f>
        <v>47</v>
      </c>
      <c r="C27" s="114" t="str">
        <f>Equipos!B27</f>
        <v>XEGIBA</v>
      </c>
      <c r="D27" s="113" t="str">
        <f>Equipos!C27</f>
        <v>Aventura</v>
      </c>
      <c r="E27" s="106"/>
      <c r="F27" s="115">
        <f>'Tiempos E-1'!S27</f>
        <v>0.12905092592592587</v>
      </c>
      <c r="G27" s="116">
        <f>'Tiempos E-1'!T27</f>
        <v>11</v>
      </c>
      <c r="H27" s="107"/>
      <c r="I27" s="115">
        <f>'Tiempos E-2'!AF27</f>
        <v>0.38709490740740743</v>
      </c>
      <c r="J27" s="116">
        <f>'Tiempos E-2'!AG27</f>
        <v>24</v>
      </c>
      <c r="K27" s="107"/>
      <c r="L27" s="115">
        <f>'Tiempos E-3'!M27</f>
        <v>0.10398148148148145</v>
      </c>
      <c r="M27" s="116">
        <f>'Tiempos E-3'!N27</f>
        <v>6</v>
      </c>
      <c r="N27" s="107"/>
      <c r="O27" s="115">
        <f>'Tiempos E-4'!N27</f>
        <v>0.07721064814814815</v>
      </c>
      <c r="P27" s="116">
        <f>'Tiempos E-4'!O27</f>
        <v>5</v>
      </c>
      <c r="Q27" s="107"/>
      <c r="R27" s="116"/>
      <c r="S27" s="117">
        <f t="shared" si="1"/>
        <v>46</v>
      </c>
      <c r="T27" s="118">
        <f t="shared" si="2"/>
        <v>0.6973379629629628</v>
      </c>
    </row>
    <row r="28" spans="1:20" ht="11.25">
      <c r="A28" s="112">
        <f t="shared" si="0"/>
        <v>18</v>
      </c>
      <c r="B28" s="113">
        <f>Equipos!A28</f>
        <v>48</v>
      </c>
      <c r="C28" s="114" t="str">
        <f>Equipos!B28</f>
        <v>Clube Mill</v>
      </c>
      <c r="D28" s="113" t="str">
        <f>Equipos!C28</f>
        <v>Aventura</v>
      </c>
      <c r="E28" s="106"/>
      <c r="F28" s="115">
        <f>'Tiempos E-1'!S28</f>
        <v>0.16297453703703707</v>
      </c>
      <c r="G28" s="116">
        <f>'Tiempos E-1'!T28</f>
        <v>11</v>
      </c>
      <c r="H28" s="107"/>
      <c r="I28" s="115">
        <f>'Tiempos E-2'!AF28</f>
        <v>0.47648148148148145</v>
      </c>
      <c r="J28" s="116">
        <f>'Tiempos E-2'!AG28</f>
        <v>23</v>
      </c>
      <c r="K28" s="107"/>
      <c r="L28" s="115">
        <f>'Tiempos E-3'!M28</f>
        <v>0.08694444444444449</v>
      </c>
      <c r="M28" s="116">
        <f>'Tiempos E-3'!N28</f>
        <v>3</v>
      </c>
      <c r="N28" s="107"/>
      <c r="O28" s="115">
        <f>'Tiempos E-4'!N28</f>
        <v>0.07545138888888892</v>
      </c>
      <c r="P28" s="116">
        <f>'Tiempos E-4'!O28</f>
        <v>5</v>
      </c>
      <c r="Q28" s="107"/>
      <c r="R28" s="116"/>
      <c r="S28" s="117">
        <f t="shared" si="1"/>
        <v>42</v>
      </c>
      <c r="T28" s="118">
        <f t="shared" si="2"/>
        <v>0.8018518518518518</v>
      </c>
    </row>
    <row r="29" spans="1:20" ht="11.25">
      <c r="A29" s="112">
        <f t="shared" si="0"/>
        <v>19</v>
      </c>
      <c r="B29" s="113">
        <f>Equipos!A29</f>
        <v>49</v>
      </c>
      <c r="C29" s="114" t="str">
        <f>Equipos!B29</f>
        <v>Clube Mbcp</v>
      </c>
      <c r="D29" s="113" t="str">
        <f>Equipos!C29</f>
        <v>Aventura</v>
      </c>
      <c r="E29" s="106"/>
      <c r="F29" s="115">
        <f>'Tiempos E-1'!S29</f>
        <v>0.17944444444444446</v>
      </c>
      <c r="G29" s="116">
        <f>'Tiempos E-1'!T29</f>
        <v>11</v>
      </c>
      <c r="H29" s="107"/>
      <c r="I29" s="115">
        <f>'Tiempos E-2'!AF29</f>
        <v>0.43668981481481484</v>
      </c>
      <c r="J29" s="116">
        <f>'Tiempos E-2'!AG29</f>
        <v>20</v>
      </c>
      <c r="K29" s="107"/>
      <c r="L29" s="115">
        <f>'Tiempos E-3'!M29</f>
        <v>0.12761574074074078</v>
      </c>
      <c r="M29" s="116">
        <f>'Tiempos E-3'!N29</f>
        <v>0</v>
      </c>
      <c r="N29" s="107"/>
      <c r="O29" s="115">
        <f>'Tiempos E-4'!N29</f>
        <v>0.09291666666666665</v>
      </c>
      <c r="P29" s="116">
        <v>0</v>
      </c>
      <c r="Q29" s="107"/>
      <c r="R29" s="116"/>
      <c r="S29" s="117">
        <f t="shared" si="1"/>
        <v>31</v>
      </c>
      <c r="T29" s="118">
        <f t="shared" si="2"/>
        <v>0.8366666666666667</v>
      </c>
    </row>
    <row r="30" spans="1:20" ht="11.25">
      <c r="A30" s="112">
        <f t="shared" si="0"/>
        <v>20</v>
      </c>
      <c r="B30" s="113">
        <f>Equipos!A30</f>
        <v>50</v>
      </c>
      <c r="C30" s="114" t="str">
        <f>Equipos!B30</f>
        <v>WWW.RAIDCALAMOCHA.COM</v>
      </c>
      <c r="D30" s="113" t="str">
        <f>Equipos!C30</f>
        <v>Aventura</v>
      </c>
      <c r="E30" s="106"/>
      <c r="F30" s="115">
        <f>'Tiempos E-1'!S30</f>
        <v>0.10427083333333337</v>
      </c>
      <c r="G30" s="116">
        <f>'Tiempos E-1'!T30</f>
        <v>11</v>
      </c>
      <c r="H30" s="107"/>
      <c r="I30" s="115">
        <f>'Tiempos E-2'!AF30</f>
        <v>0.32570601851851855</v>
      </c>
      <c r="J30" s="116">
        <f>'Tiempos E-2'!AG30</f>
        <v>24</v>
      </c>
      <c r="K30" s="107"/>
      <c r="L30" s="115">
        <f>'Tiempos E-3'!M30</f>
        <v>0.07260416666666669</v>
      </c>
      <c r="M30" s="116">
        <f>'Tiempos E-3'!N30</f>
        <v>6</v>
      </c>
      <c r="N30" s="107"/>
      <c r="O30" s="115">
        <f>'Tiempos E-4'!N30</f>
        <v>0.05879629629629629</v>
      </c>
      <c r="P30" s="116">
        <f>'Tiempos E-4'!O30</f>
        <v>5</v>
      </c>
      <c r="Q30" s="107"/>
      <c r="R30" s="116"/>
      <c r="S30" s="117">
        <f t="shared" si="1"/>
        <v>46</v>
      </c>
      <c r="T30" s="118">
        <f t="shared" si="2"/>
        <v>0.5613773148148149</v>
      </c>
    </row>
    <row r="31" spans="1:20" ht="11.25">
      <c r="A31" s="112">
        <f t="shared" si="0"/>
        <v>21</v>
      </c>
      <c r="B31" s="113">
        <f>Equipos!A31</f>
        <v>51</v>
      </c>
      <c r="C31" s="114" t="str">
        <f>Equipos!B31</f>
        <v>HASTICAO</v>
      </c>
      <c r="D31" s="113" t="str">
        <f>Equipos!C31</f>
        <v>Aventura</v>
      </c>
      <c r="E31" s="106"/>
      <c r="F31" s="115">
        <f>'Tiempos E-1'!S31</f>
        <v>0.17554398148148148</v>
      </c>
      <c r="G31" s="116">
        <f>'Tiempos E-1'!T31</f>
        <v>11</v>
      </c>
      <c r="H31" s="107"/>
      <c r="I31" s="115" t="str">
        <f>'Tiempos E-2'!AF31</f>
        <v>abandona</v>
      </c>
      <c r="J31" s="116">
        <f>'Tiempos E-2'!AG31</f>
        <v>8</v>
      </c>
      <c r="K31" s="107"/>
      <c r="L31" s="115" t="str">
        <f>'Tiempos E-3'!M31</f>
        <v>no sale</v>
      </c>
      <c r="M31" s="116">
        <f>'Tiempos E-3'!N31</f>
        <v>6</v>
      </c>
      <c r="N31" s="107"/>
      <c r="O31" s="115" t="str">
        <f>'Tiempos E-4'!N31</f>
        <v>no sale</v>
      </c>
      <c r="P31" s="116">
        <f>'Tiempos E-4'!O31</f>
        <v>0</v>
      </c>
      <c r="Q31" s="107"/>
      <c r="R31" s="116"/>
      <c r="S31" s="117">
        <f t="shared" si="1"/>
        <v>25</v>
      </c>
      <c r="T31" s="118" t="s">
        <v>128</v>
      </c>
    </row>
    <row r="32" spans="1:20" ht="11.25">
      <c r="A32" s="112">
        <f t="shared" si="0"/>
        <v>22</v>
      </c>
      <c r="B32" s="113">
        <f>Equipos!A32</f>
        <v>52</v>
      </c>
      <c r="C32" s="114" t="str">
        <f>Equipos!B32</f>
        <v>RATAS DEL DESIERTO</v>
      </c>
      <c r="D32" s="113" t="str">
        <f>Equipos!C32</f>
        <v>Aventura</v>
      </c>
      <c r="E32" s="106"/>
      <c r="F32" s="115">
        <f>'Tiempos E-1'!S32</f>
        <v>0.12362268518518521</v>
      </c>
      <c r="G32" s="116">
        <f>'Tiempos E-1'!T32</f>
        <v>9</v>
      </c>
      <c r="H32" s="107"/>
      <c r="I32" s="115">
        <f>'Tiempos E-2'!AF32</f>
        <v>0.3916666666666666</v>
      </c>
      <c r="J32" s="116">
        <f>'Tiempos E-2'!AG32</f>
        <v>23</v>
      </c>
      <c r="K32" s="107"/>
      <c r="L32" s="115">
        <f>'Tiempos E-3'!M32</f>
        <v>0.13049768518518534</v>
      </c>
      <c r="M32" s="116">
        <f>'Tiempos E-3'!N32</f>
        <v>6</v>
      </c>
      <c r="N32" s="107"/>
      <c r="O32" s="115" t="str">
        <f>'Tiempos E-4'!N32</f>
        <v>no descarga</v>
      </c>
      <c r="P32" s="116">
        <f>'Tiempos E-4'!O32</f>
        <v>0</v>
      </c>
      <c r="Q32" s="107"/>
      <c r="R32" s="116"/>
      <c r="S32" s="117">
        <f t="shared" si="1"/>
        <v>38</v>
      </c>
      <c r="T32" s="118">
        <v>0.8541666666666666</v>
      </c>
    </row>
    <row r="33" spans="1:20" ht="11.25">
      <c r="A33" s="112">
        <f t="shared" si="0"/>
        <v>23</v>
      </c>
      <c r="B33" s="113">
        <f>Equipos!A33</f>
        <v>53</v>
      </c>
      <c r="C33" s="114" t="str">
        <f>Equipos!B33</f>
        <v>ROELO</v>
      </c>
      <c r="D33" s="113" t="str">
        <f>Equipos!C33</f>
        <v>Aventura</v>
      </c>
      <c r="E33" s="106"/>
      <c r="F33" s="115">
        <f>'Tiempos E-1'!S33</f>
        <v>0.154212962962963</v>
      </c>
      <c r="G33" s="116">
        <f>'Tiempos E-1'!T33</f>
        <v>11</v>
      </c>
      <c r="H33" s="107"/>
      <c r="I33" s="115">
        <f>'Tiempos E-2'!AF33</f>
        <v>0.34511574074074075</v>
      </c>
      <c r="J33" s="116">
        <f>'Tiempos E-2'!AG33</f>
        <v>23</v>
      </c>
      <c r="K33" s="107"/>
      <c r="L33" s="115">
        <f>'Tiempos E-3'!M33</f>
        <v>0.15324074074074068</v>
      </c>
      <c r="M33" s="116">
        <f>'Tiempos E-3'!N33</f>
        <v>6</v>
      </c>
      <c r="N33" s="107"/>
      <c r="O33" s="115">
        <f>'Tiempos E-4'!N33</f>
        <v>0.07722222222222219</v>
      </c>
      <c r="P33" s="116">
        <f>'Tiempos E-4'!O33</f>
        <v>5</v>
      </c>
      <c r="Q33" s="107"/>
      <c r="R33" s="116"/>
      <c r="S33" s="117">
        <f t="shared" si="1"/>
        <v>45</v>
      </c>
      <c r="T33" s="118">
        <f t="shared" si="2"/>
        <v>0.7297916666666666</v>
      </c>
    </row>
    <row r="34" spans="1:20" ht="11.25">
      <c r="A34" s="112">
        <f t="shared" si="0"/>
        <v>24</v>
      </c>
      <c r="B34" s="113">
        <f>Equipos!A34</f>
        <v>54</v>
      </c>
      <c r="C34" s="114" t="str">
        <f>Equipos!B34</f>
        <v>Polaris Raid</v>
      </c>
      <c r="D34" s="113" t="str">
        <f>Equipos!C34</f>
        <v>Aventura</v>
      </c>
      <c r="E34" s="106"/>
      <c r="F34" s="115">
        <f>'Tiempos E-1'!S34</f>
        <v>0.1335069444444444</v>
      </c>
      <c r="G34" s="116">
        <f>'Tiempos E-1'!T34</f>
        <v>9</v>
      </c>
      <c r="H34" s="107"/>
      <c r="I34" s="115">
        <f>'Tiempos E-2'!AF34</f>
        <v>0.3872106481481482</v>
      </c>
      <c r="J34" s="116">
        <f>'Tiempos E-2'!AG34</f>
        <v>23</v>
      </c>
      <c r="K34" s="107"/>
      <c r="L34" s="115">
        <f>'Tiempos E-3'!M34</f>
        <v>0.13747685185185188</v>
      </c>
      <c r="M34" s="116">
        <f>'Tiempos E-3'!N34</f>
        <v>6</v>
      </c>
      <c r="N34" s="107"/>
      <c r="O34" s="115">
        <f>'Tiempos E-4'!N34</f>
        <v>0.0819212962962963</v>
      </c>
      <c r="P34" s="116">
        <f>'Tiempos E-4'!O34</f>
        <v>4</v>
      </c>
      <c r="Q34" s="107"/>
      <c r="R34" s="116"/>
      <c r="S34" s="117">
        <f t="shared" si="1"/>
        <v>42</v>
      </c>
      <c r="T34" s="118">
        <f t="shared" si="2"/>
        <v>0.7401157407407408</v>
      </c>
    </row>
    <row r="35" spans="1:20" ht="11.25">
      <c r="A35" s="112">
        <f t="shared" si="0"/>
        <v>25</v>
      </c>
      <c r="B35" s="113">
        <f>Equipos!A35</f>
        <v>55</v>
      </c>
      <c r="C35" s="114" t="str">
        <f>Equipos!B35</f>
        <v>MAGERIT DA +</v>
      </c>
      <c r="D35" s="113" t="str">
        <f>Equipos!C35</f>
        <v>Aventura</v>
      </c>
      <c r="E35" s="106"/>
      <c r="F35" s="115">
        <f>'Tiempos E-1'!S35</f>
        <v>0.19435185185185183</v>
      </c>
      <c r="G35" s="116">
        <f>'Tiempos E-1'!T35</f>
        <v>11</v>
      </c>
      <c r="H35" s="107"/>
      <c r="I35" s="115">
        <f>'Tiempos E-2'!AF35</f>
        <v>0.44526620370370373</v>
      </c>
      <c r="J35" s="116">
        <f>'Tiempos E-2'!AG35</f>
        <v>14</v>
      </c>
      <c r="K35" s="107"/>
      <c r="L35" s="115">
        <f>'Tiempos E-3'!M35</f>
        <v>0.07827546296296295</v>
      </c>
      <c r="M35" s="116">
        <f>'Tiempos E-3'!N35</f>
        <v>1</v>
      </c>
      <c r="N35" s="107"/>
      <c r="O35" s="115">
        <f>'Tiempos E-4'!N35</f>
        <v>0.04138888888888892</v>
      </c>
      <c r="P35" s="116">
        <f>'Tiempos E-4'!O35</f>
        <v>2</v>
      </c>
      <c r="Q35" s="107"/>
      <c r="R35" s="116"/>
      <c r="S35" s="117">
        <f t="shared" si="1"/>
        <v>28</v>
      </c>
      <c r="T35" s="118">
        <f t="shared" si="2"/>
        <v>0.7592824074074074</v>
      </c>
    </row>
    <row r="36" spans="1:20" ht="11.25">
      <c r="A36" s="112">
        <f t="shared" si="0"/>
        <v>26</v>
      </c>
      <c r="B36" s="113">
        <f>Equipos!A36</f>
        <v>56</v>
      </c>
      <c r="C36" s="114" t="str">
        <f>Equipos!B36</f>
        <v>ARNELA AVENTURA</v>
      </c>
      <c r="D36" s="113" t="str">
        <f>Equipos!C36</f>
        <v>Aventura</v>
      </c>
      <c r="E36" s="106"/>
      <c r="F36" s="115">
        <f>'Tiempos E-1'!S36</f>
        <v>0.14570601851851855</v>
      </c>
      <c r="G36" s="116">
        <f>'Tiempos E-1'!T36</f>
        <v>11</v>
      </c>
      <c r="H36" s="107"/>
      <c r="I36" s="115">
        <f>'Tiempos E-2'!AF36</f>
        <v>0.34528935185185183</v>
      </c>
      <c r="J36" s="116">
        <f>'Tiempos E-2'!AG36</f>
        <v>24</v>
      </c>
      <c r="K36" s="107"/>
      <c r="L36" s="115">
        <f>'Tiempos E-3'!M36</f>
        <v>0.11101851851851852</v>
      </c>
      <c r="M36" s="116">
        <f>'Tiempos E-3'!N36</f>
        <v>6</v>
      </c>
      <c r="N36" s="107"/>
      <c r="O36" s="115" t="str">
        <f>'Tiempos E-4'!N36</f>
        <v>no descarga</v>
      </c>
      <c r="P36" s="116">
        <f>'Tiempos E-4'!O36</f>
        <v>0</v>
      </c>
      <c r="Q36" s="107"/>
      <c r="R36" s="116"/>
      <c r="S36" s="117">
        <f t="shared" si="1"/>
        <v>41</v>
      </c>
      <c r="T36" s="118">
        <v>0.8541666666666666</v>
      </c>
    </row>
    <row r="37" spans="1:20" ht="11.25">
      <c r="A37" s="112">
        <f t="shared" si="0"/>
        <v>27</v>
      </c>
      <c r="B37" s="113">
        <f>Equipos!A37</f>
        <v>57</v>
      </c>
      <c r="C37" s="114" t="str">
        <f>Equipos!B37</f>
        <v>Polar Bombeiros Team</v>
      </c>
      <c r="D37" s="113" t="str">
        <f>Equipos!C37</f>
        <v>Aventura</v>
      </c>
      <c r="E37" s="106"/>
      <c r="F37" s="115">
        <f>'Tiempos E-1'!S37</f>
        <v>0.15526620370370364</v>
      </c>
      <c r="G37" s="116">
        <f>'Tiempos E-1'!T37</f>
        <v>6</v>
      </c>
      <c r="H37" s="107"/>
      <c r="I37" s="115" t="str">
        <f>'Tiempos E-2'!AF37</f>
        <v>abandona</v>
      </c>
      <c r="J37" s="116">
        <f>'Tiempos E-2'!AG37</f>
        <v>0</v>
      </c>
      <c r="K37" s="107"/>
      <c r="L37" s="115" t="str">
        <f>'Tiempos E-3'!M37</f>
        <v>no sale</v>
      </c>
      <c r="M37" s="116">
        <f>'Tiempos E-3'!N37</f>
        <v>0</v>
      </c>
      <c r="N37" s="107"/>
      <c r="O37" s="115" t="str">
        <f>'Tiempos E-4'!N37</f>
        <v>no sale</v>
      </c>
      <c r="P37" s="116">
        <f>'Tiempos E-4'!O37</f>
        <v>0</v>
      </c>
      <c r="Q37" s="107"/>
      <c r="R37" s="116"/>
      <c r="S37" s="117">
        <f t="shared" si="1"/>
        <v>6</v>
      </c>
      <c r="T37" s="118" t="s">
        <v>128</v>
      </c>
    </row>
    <row r="38" spans="1:20" ht="11.25">
      <c r="A38" s="112">
        <f t="shared" si="0"/>
        <v>28</v>
      </c>
      <c r="B38" s="113">
        <f>Equipos!A38</f>
        <v>58</v>
      </c>
      <c r="C38" s="114" t="str">
        <f>Equipos!B38</f>
        <v>ASTUR EXTREME AVENTURA</v>
      </c>
      <c r="D38" s="113" t="str">
        <f>Equipos!C38</f>
        <v>Aventura</v>
      </c>
      <c r="E38" s="106"/>
      <c r="F38" s="115">
        <f>'Tiempos E-1'!S38</f>
        <v>0.13761574074074073</v>
      </c>
      <c r="G38" s="116">
        <f>'Tiempos E-1'!T38</f>
        <v>11</v>
      </c>
      <c r="H38" s="107"/>
      <c r="I38" s="115">
        <f>'Tiempos E-2'!AF38</f>
        <v>0.46283564814814815</v>
      </c>
      <c r="J38" s="116">
        <f>'Tiempos E-2'!AG38</f>
        <v>23</v>
      </c>
      <c r="K38" s="107"/>
      <c r="L38" s="115">
        <f>'Tiempos E-3'!M38</f>
        <v>0.109375</v>
      </c>
      <c r="M38" s="116">
        <f>'Tiempos E-3'!N38</f>
        <v>6</v>
      </c>
      <c r="N38" s="107"/>
      <c r="O38" s="115">
        <f>'Tiempos E-4'!N38</f>
        <v>0.0762962962962963</v>
      </c>
      <c r="P38" s="116">
        <f>'Tiempos E-4'!O38</f>
        <v>4</v>
      </c>
      <c r="Q38" s="107"/>
      <c r="R38" s="116"/>
      <c r="S38" s="117">
        <f t="shared" si="1"/>
        <v>44</v>
      </c>
      <c r="T38" s="118">
        <f t="shared" si="2"/>
        <v>0.7861226851851852</v>
      </c>
    </row>
    <row r="39" spans="1:20" ht="11.25">
      <c r="A39" s="112">
        <f t="shared" si="0"/>
        <v>29</v>
      </c>
      <c r="B39" s="113">
        <f>Equipos!A39</f>
        <v>59</v>
      </c>
      <c r="C39" s="114" t="str">
        <f>Equipos!B39</f>
        <v>MONTAÑA FERROL ZAMPALAMEIRAS</v>
      </c>
      <c r="D39" s="113" t="str">
        <f>Equipos!C39</f>
        <v>Aventura</v>
      </c>
      <c r="E39" s="106"/>
      <c r="F39" s="115">
        <f>'Tiempos E-1'!S39</f>
        <v>0.13021990740740735</v>
      </c>
      <c r="G39" s="116">
        <f>'Tiempos E-1'!T39</f>
        <v>11</v>
      </c>
      <c r="H39" s="107"/>
      <c r="I39" s="115">
        <f>'Tiempos E-2'!AF39</f>
        <v>0.3781365740740741</v>
      </c>
      <c r="J39" s="116">
        <f>'Tiempos E-2'!AG39</f>
        <v>24</v>
      </c>
      <c r="K39" s="107"/>
      <c r="L39" s="115">
        <f>'Tiempos E-3'!M39</f>
        <v>0.10940972222222223</v>
      </c>
      <c r="M39" s="116">
        <f>'Tiempos E-3'!N39</f>
        <v>6</v>
      </c>
      <c r="N39" s="107"/>
      <c r="O39" s="115">
        <f>'Tiempos E-4'!N39</f>
        <v>0.0980092592592593</v>
      </c>
      <c r="P39" s="116">
        <v>0</v>
      </c>
      <c r="Q39" s="107"/>
      <c r="R39" s="116"/>
      <c r="S39" s="117">
        <f t="shared" si="1"/>
        <v>41</v>
      </c>
      <c r="T39" s="118">
        <f t="shared" si="2"/>
        <v>0.7157754629629629</v>
      </c>
    </row>
    <row r="40" spans="1:20" ht="11.25">
      <c r="A40" s="112">
        <f t="shared" si="0"/>
        <v>30</v>
      </c>
      <c r="B40" s="113">
        <f>Equipos!A40</f>
        <v>60</v>
      </c>
      <c r="C40" s="114" t="str">
        <f>Equipos!B40</f>
        <v>SULSLOWLY</v>
      </c>
      <c r="D40" s="113" t="str">
        <f>Equipos!C40</f>
        <v>Aventura</v>
      </c>
      <c r="E40" s="106"/>
      <c r="F40" s="115">
        <f>'Tiempos E-1'!S40</f>
        <v>0.1924884259259259</v>
      </c>
      <c r="G40" s="116">
        <f>'Tiempos E-1'!T40</f>
        <v>11</v>
      </c>
      <c r="H40" s="107"/>
      <c r="I40" s="115">
        <f>'Tiempos E-2'!AF40</f>
        <v>0.5512615740740742</v>
      </c>
      <c r="J40" s="116">
        <f>'Tiempos E-2'!AG40</f>
        <v>0</v>
      </c>
      <c r="K40" s="107"/>
      <c r="L40" s="115">
        <f>'Tiempos E-3'!M40</f>
        <v>0</v>
      </c>
      <c r="M40" s="116">
        <f>'Tiempos E-3'!N40</f>
        <v>0</v>
      </c>
      <c r="N40" s="107"/>
      <c r="O40" s="115">
        <f>'Tiempos E-4'!N40</f>
        <v>0.06949074074074069</v>
      </c>
      <c r="P40" s="116">
        <f>'Tiempos E-4'!O40</f>
        <v>3</v>
      </c>
      <c r="Q40" s="107"/>
      <c r="R40" s="116"/>
      <c r="S40" s="117">
        <f t="shared" si="1"/>
        <v>14</v>
      </c>
      <c r="T40" s="118">
        <f t="shared" si="2"/>
        <v>0.8132407407407407</v>
      </c>
    </row>
    <row r="41" spans="1:20" ht="11.25">
      <c r="A41" s="112" t="e">
        <f>#REF!+1</f>
        <v>#REF!</v>
      </c>
      <c r="B41" s="113">
        <f>Equipos!A41</f>
        <v>62</v>
      </c>
      <c r="C41" s="114" t="str">
        <f>Equipos!B41</f>
        <v>BOMBEIROS CORUÑA OS DE SEMPRE</v>
      </c>
      <c r="D41" s="113" t="str">
        <f>Equipos!C41</f>
        <v>Aventura</v>
      </c>
      <c r="E41" s="106"/>
      <c r="F41" s="115">
        <f>'Tiempos E-1'!S41</f>
        <v>0.16680555555555548</v>
      </c>
      <c r="G41" s="116">
        <f>'Tiempos E-1'!T41</f>
        <v>9</v>
      </c>
      <c r="H41" s="107"/>
      <c r="I41" s="115">
        <f>'Tiempos E-2'!AF41</f>
        <v>0.3913078703703705</v>
      </c>
      <c r="J41" s="116">
        <f>'Tiempos E-2'!AG41</f>
        <v>23</v>
      </c>
      <c r="K41" s="107"/>
      <c r="L41" s="115">
        <f>'Tiempos E-3'!M41</f>
        <v>0.17987268518518507</v>
      </c>
      <c r="M41" s="116">
        <f>'Tiempos E-3'!N41</f>
        <v>6</v>
      </c>
      <c r="N41" s="107"/>
      <c r="O41" s="115">
        <f>'Tiempos E-4'!N41</f>
        <v>0.06876157407407402</v>
      </c>
      <c r="P41" s="116">
        <f>'Tiempos E-4'!O41</f>
        <v>5</v>
      </c>
      <c r="Q41" s="107"/>
      <c r="R41" s="116"/>
      <c r="S41" s="117">
        <f t="shared" si="1"/>
        <v>43</v>
      </c>
      <c r="T41" s="118">
        <f t="shared" si="2"/>
        <v>0.8067476851851851</v>
      </c>
    </row>
    <row r="42" spans="1:20" ht="11.25">
      <c r="A42" s="112" t="e">
        <f t="shared" si="0"/>
        <v>#REF!</v>
      </c>
      <c r="B42" s="113">
        <f>Equipos!A42</f>
        <v>63</v>
      </c>
      <c r="C42" s="114" t="str">
        <f>Equipos!B42</f>
        <v>KASIRAIDERS</v>
      </c>
      <c r="D42" s="113" t="str">
        <f>Equipos!C42</f>
        <v>Aventura</v>
      </c>
      <c r="E42" s="106"/>
      <c r="F42" s="115">
        <f>'Tiempos E-1'!S42</f>
        <v>0.22813657407407412</v>
      </c>
      <c r="G42" s="116">
        <f>'Tiempos E-1'!T42</f>
        <v>11</v>
      </c>
      <c r="H42" s="107"/>
      <c r="I42" s="115">
        <f>'Tiempos E-2'!AF42</f>
        <v>0.515613425925926</v>
      </c>
      <c r="J42" s="116">
        <f>'Tiempos E-2'!AG42</f>
        <v>9</v>
      </c>
      <c r="K42" s="107"/>
      <c r="L42" s="115">
        <f>'Tiempos E-3'!M42</f>
        <v>0</v>
      </c>
      <c r="M42" s="116">
        <f>'Tiempos E-3'!N42</f>
        <v>0</v>
      </c>
      <c r="N42" s="107"/>
      <c r="O42" s="115">
        <f>'Tiempos E-4'!N42</f>
        <v>0.0846527777777778</v>
      </c>
      <c r="P42" s="116">
        <f>'Tiempos E-4'!O42</f>
        <v>3</v>
      </c>
      <c r="Q42" s="107"/>
      <c r="R42" s="116"/>
      <c r="S42" s="117">
        <f t="shared" si="1"/>
        <v>23</v>
      </c>
      <c r="T42" s="118">
        <f t="shared" si="2"/>
        <v>0.8284027777777778</v>
      </c>
    </row>
    <row r="43" spans="1:20" ht="11.25">
      <c r="A43" s="112" t="e">
        <f t="shared" si="0"/>
        <v>#REF!</v>
      </c>
      <c r="B43" s="113">
        <f>Equipos!A43</f>
        <v>64</v>
      </c>
      <c r="C43" s="114" t="str">
        <f>Equipos!B43</f>
        <v>ARTABROS FORMIGUEIRO</v>
      </c>
      <c r="D43" s="113" t="str">
        <f>Equipos!C43</f>
        <v>Aventura</v>
      </c>
      <c r="E43" s="106"/>
      <c r="F43" s="115">
        <f>'Tiempos E-1'!S43</f>
        <v>0.17537037037037034</v>
      </c>
      <c r="G43" s="116">
        <f>'Tiempos E-1'!T43</f>
        <v>11</v>
      </c>
      <c r="H43" s="107"/>
      <c r="I43" s="115">
        <f>'Tiempos E-2'!AF43</f>
        <v>0.49971064814814814</v>
      </c>
      <c r="J43" s="116">
        <f>'Tiempos E-2'!AG43</f>
        <v>22</v>
      </c>
      <c r="K43" s="107"/>
      <c r="L43" s="115">
        <f>'Tiempos E-3'!M43</f>
        <v>0.06489583333333337</v>
      </c>
      <c r="M43" s="116">
        <f>'Tiempos E-3'!N43</f>
        <v>3</v>
      </c>
      <c r="N43" s="107"/>
      <c r="O43" s="115">
        <f>'Tiempos E-4'!N43</f>
        <v>0.056979166666666636</v>
      </c>
      <c r="P43" s="116">
        <f>'Tiempos E-4'!O43</f>
        <v>3</v>
      </c>
      <c r="Q43" s="107"/>
      <c r="R43" s="116"/>
      <c r="S43" s="117">
        <f t="shared" si="1"/>
        <v>39</v>
      </c>
      <c r="T43" s="118">
        <f t="shared" si="2"/>
        <v>0.7969560185185185</v>
      </c>
    </row>
    <row r="44" spans="1:20" ht="11.25">
      <c r="A44" s="112" t="e">
        <f t="shared" si="0"/>
        <v>#REF!</v>
      </c>
      <c r="B44" s="113">
        <f>Equipos!A44</f>
        <v>65</v>
      </c>
      <c r="C44" s="114" t="str">
        <f>Equipos!B44</f>
        <v>GALLAECIA PUFF</v>
      </c>
      <c r="D44" s="113" t="str">
        <f>Equipos!C44</f>
        <v>Aventura</v>
      </c>
      <c r="E44" s="106"/>
      <c r="F44" s="115">
        <f>'Tiempos E-1'!S44</f>
        <v>0.16964120370370367</v>
      </c>
      <c r="G44" s="116">
        <f>'Tiempos E-1'!T44</f>
        <v>11</v>
      </c>
      <c r="H44" s="107"/>
      <c r="I44" s="115">
        <f>'Tiempos E-2'!AF44</f>
        <v>0.4984027777777779</v>
      </c>
      <c r="J44" s="116">
        <f>'Tiempos E-2'!AG44</f>
        <v>24</v>
      </c>
      <c r="K44" s="107"/>
      <c r="L44" s="115">
        <f>'Tiempos E-3'!M44</f>
        <v>0.05681712962962959</v>
      </c>
      <c r="M44" s="116">
        <f>'Tiempos E-3'!N44</f>
        <v>3</v>
      </c>
      <c r="N44" s="107"/>
      <c r="O44" s="115">
        <f>'Tiempos E-4'!N44</f>
        <v>0.07570601851851855</v>
      </c>
      <c r="P44" s="116">
        <f>'Tiempos E-4'!O44</f>
        <v>3</v>
      </c>
      <c r="Q44" s="107"/>
      <c r="R44" s="116"/>
      <c r="S44" s="117">
        <f t="shared" si="1"/>
        <v>41</v>
      </c>
      <c r="T44" s="118">
        <f t="shared" si="2"/>
        <v>0.8005671296296297</v>
      </c>
    </row>
    <row r="45" spans="1:20" ht="11.25">
      <c r="A45" s="112" t="e">
        <f t="shared" si="0"/>
        <v>#REF!</v>
      </c>
      <c r="B45" s="113">
        <f>Equipos!A45</f>
        <v>66</v>
      </c>
      <c r="C45" s="114" t="str">
        <f>Equipos!B45</f>
        <v>CAOS</v>
      </c>
      <c r="D45" s="113" t="str">
        <f>Equipos!C45</f>
        <v>Aventura</v>
      </c>
      <c r="E45" s="106"/>
      <c r="F45" s="115">
        <f>'Tiempos E-1'!S45</f>
        <v>0.13833333333333336</v>
      </c>
      <c r="G45" s="116">
        <f>'Tiempos E-1'!T45</f>
        <v>11</v>
      </c>
      <c r="H45" s="107"/>
      <c r="I45" s="115">
        <f>'Tiempos E-2'!AF45</f>
        <v>0.4231597222222222</v>
      </c>
      <c r="J45" s="116">
        <f>'Tiempos E-2'!AG45</f>
        <v>24</v>
      </c>
      <c r="K45" s="107"/>
      <c r="L45" s="115">
        <f>'Tiempos E-3'!M45</f>
        <v>0.175949074074074</v>
      </c>
      <c r="M45" s="116">
        <f>'Tiempos E-3'!N45</f>
        <v>6</v>
      </c>
      <c r="N45" s="107"/>
      <c r="O45" s="115">
        <f>'Tiempos E-4'!N45</f>
        <v>0.07951388888888888</v>
      </c>
      <c r="P45" s="116">
        <f>'Tiempos E-4'!O45</f>
        <v>5</v>
      </c>
      <c r="Q45" s="107"/>
      <c r="R45" s="116"/>
      <c r="S45" s="117">
        <f t="shared" si="1"/>
        <v>46</v>
      </c>
      <c r="T45" s="118">
        <f t="shared" si="2"/>
        <v>0.8169560185185185</v>
      </c>
    </row>
    <row r="46" spans="1:20" ht="11.25">
      <c r="A46" s="112" t="e">
        <f t="shared" si="0"/>
        <v>#REF!</v>
      </c>
      <c r="B46" s="113">
        <f>Equipos!A46</f>
        <v>67</v>
      </c>
      <c r="C46" s="114" t="str">
        <f>Equipos!B46</f>
        <v>SEO JOGAFAN</v>
      </c>
      <c r="D46" s="113" t="str">
        <f>Equipos!C46</f>
        <v>Aventura</v>
      </c>
      <c r="E46" s="106"/>
      <c r="F46" s="115">
        <f>'Tiempos E-1'!S46</f>
        <v>0.11491898148148155</v>
      </c>
      <c r="G46" s="116">
        <f>'Tiempos E-1'!T46</f>
        <v>11</v>
      </c>
      <c r="H46" s="107"/>
      <c r="I46" s="115">
        <f>'Tiempos E-2'!AF46</f>
        <v>0.3443865740740739</v>
      </c>
      <c r="J46" s="116">
        <f>'Tiempos E-2'!AG46</f>
        <v>24</v>
      </c>
      <c r="K46" s="107"/>
      <c r="L46" s="115">
        <f>'Tiempos E-3'!M46</f>
        <v>0.07953703703703707</v>
      </c>
      <c r="M46" s="116">
        <f>'Tiempos E-3'!N46</f>
        <v>6</v>
      </c>
      <c r="N46" s="107"/>
      <c r="O46" s="115">
        <f>'Tiempos E-4'!N46</f>
        <v>0.05979166666666669</v>
      </c>
      <c r="P46" s="116">
        <f>'Tiempos E-4'!O46</f>
        <v>5</v>
      </c>
      <c r="Q46" s="107"/>
      <c r="R46" s="116"/>
      <c r="S46" s="117">
        <f t="shared" si="1"/>
        <v>46</v>
      </c>
      <c r="T46" s="118">
        <f t="shared" si="2"/>
        <v>0.5986342592592593</v>
      </c>
    </row>
    <row r="47" spans="1:20" ht="11.25">
      <c r="A47" s="112" t="e">
        <f t="shared" si="0"/>
        <v>#REF!</v>
      </c>
      <c r="B47" s="113">
        <f>Equipos!A47</f>
        <v>68</v>
      </c>
      <c r="C47" s="114" t="str">
        <f>Equipos!B47</f>
        <v>SEO Atesvi</v>
      </c>
      <c r="D47" s="113" t="str">
        <f>Equipos!C47</f>
        <v>Aventura</v>
      </c>
      <c r="E47" s="106"/>
      <c r="F47" s="115">
        <f>'Tiempos E-1'!S47</f>
        <v>0.14915509259259258</v>
      </c>
      <c r="G47" s="116">
        <f>'Tiempos E-1'!T47</f>
        <v>9</v>
      </c>
      <c r="H47" s="107"/>
      <c r="I47" s="115">
        <f>'Tiempos E-2'!AF47</f>
        <v>0.4440625</v>
      </c>
      <c r="J47" s="116">
        <f>'Tiempos E-2'!AG47</f>
        <v>23</v>
      </c>
      <c r="K47" s="107"/>
      <c r="L47" s="115">
        <f>'Tiempos E-3'!M47</f>
        <v>0.1303240740740741</v>
      </c>
      <c r="M47" s="116">
        <f>'Tiempos E-3'!N47</f>
        <v>6</v>
      </c>
      <c r="N47" s="107"/>
      <c r="O47" s="115">
        <f>'Tiempos E-4'!N47</f>
        <v>0.06928240740740743</v>
      </c>
      <c r="P47" s="116">
        <f>'Tiempos E-4'!O47</f>
        <v>4</v>
      </c>
      <c r="Q47" s="107"/>
      <c r="R47" s="116"/>
      <c r="S47" s="117">
        <f>G47+J47+M47+P47</f>
        <v>42</v>
      </c>
      <c r="T47" s="118">
        <f t="shared" si="2"/>
        <v>0.7928240740740742</v>
      </c>
    </row>
    <row r="48" spans="1:20" ht="11.25">
      <c r="A48" s="112" t="e">
        <f t="shared" si="0"/>
        <v>#REF!</v>
      </c>
      <c r="B48" s="113">
        <f>Equipos!A48</f>
        <v>69</v>
      </c>
      <c r="C48" s="114" t="str">
        <f>Equipos!B48</f>
        <v>SEO CICLOS GOMEZ</v>
      </c>
      <c r="D48" s="113" t="str">
        <f>Equipos!C48</f>
        <v>Aventura</v>
      </c>
      <c r="E48" s="106"/>
      <c r="F48" s="115">
        <f>'Tiempos E-1'!S48</f>
        <v>0.16281249999999997</v>
      </c>
      <c r="G48" s="116">
        <f>'Tiempos E-1'!T48</f>
        <v>11</v>
      </c>
      <c r="H48" s="107"/>
      <c r="I48" s="115">
        <f>'Tiempos E-2'!AF48</f>
        <v>0.4493750000000002</v>
      </c>
      <c r="J48" s="116">
        <f>'Tiempos E-2'!AG48</f>
        <v>24</v>
      </c>
      <c r="K48" s="107"/>
      <c r="L48" s="115">
        <f>'Tiempos E-3'!M48</f>
        <v>0.1078240740740739</v>
      </c>
      <c r="M48" s="116">
        <f>'Tiempos E-3'!N48</f>
        <v>5</v>
      </c>
      <c r="N48" s="107"/>
      <c r="O48" s="115">
        <f>'Tiempos E-4'!N48</f>
        <v>0.06965277777777779</v>
      </c>
      <c r="P48" s="116">
        <f>'Tiempos E-4'!O48</f>
        <v>4</v>
      </c>
      <c r="Q48" s="107"/>
      <c r="R48" s="116"/>
      <c r="S48" s="117">
        <f>G48+J48+M48+P48</f>
        <v>44</v>
      </c>
      <c r="T48" s="118">
        <f t="shared" si="2"/>
        <v>0.7896643518518518</v>
      </c>
    </row>
    <row r="49" spans="1:20" ht="11.25">
      <c r="A49" s="112" t="e">
        <f t="shared" si="0"/>
        <v>#REF!</v>
      </c>
      <c r="B49" s="113">
        <f>Equipos!A49</f>
        <v>70</v>
      </c>
      <c r="C49" s="114" t="str">
        <f>Equipos!B49</f>
        <v>QUENLLA RAID</v>
      </c>
      <c r="D49" s="113" t="str">
        <f>Equipos!C49</f>
        <v>Aventura</v>
      </c>
      <c r="E49" s="106"/>
      <c r="F49" s="115">
        <f>'Tiempos E-1'!S49</f>
        <v>0.20847222222222223</v>
      </c>
      <c r="G49" s="116">
        <f>'Tiempos E-1'!T49</f>
        <v>9</v>
      </c>
      <c r="H49" s="107"/>
      <c r="I49" s="115">
        <f>'Tiempos E-2'!AF49</f>
        <v>0.4001041666666668</v>
      </c>
      <c r="J49" s="116">
        <f>'Tiempos E-2'!AG49</f>
        <v>13</v>
      </c>
      <c r="K49" s="107"/>
      <c r="L49" s="115">
        <f>'Tiempos E-3'!M49</f>
        <v>0.11099537037037033</v>
      </c>
      <c r="M49" s="116">
        <f>'Tiempos E-3'!N49</f>
        <v>3</v>
      </c>
      <c r="N49" s="107"/>
      <c r="O49" s="115">
        <f>'Tiempos E-4'!N49</f>
        <v>0.07444444444444442</v>
      </c>
      <c r="P49" s="116">
        <f>'Tiempos E-4'!O49</f>
        <v>5</v>
      </c>
      <c r="Q49" s="107"/>
      <c r="R49" s="116"/>
      <c r="S49" s="117">
        <f>G49+J49+M49+P49</f>
        <v>30</v>
      </c>
      <c r="T49" s="118">
        <f t="shared" si="2"/>
        <v>0.7940162037037037</v>
      </c>
    </row>
    <row r="50" spans="1:20" ht="11.25">
      <c r="A50" s="112" t="e">
        <f t="shared" si="0"/>
        <v>#REF!</v>
      </c>
      <c r="B50" s="113">
        <f>Equipos!A50</f>
        <v>71</v>
      </c>
      <c r="C50" s="114" t="str">
        <f>Equipos!B50</f>
        <v>DESTILARIA</v>
      </c>
      <c r="D50" s="113" t="str">
        <f>Equipos!C50</f>
        <v>Aventura</v>
      </c>
      <c r="E50" s="106"/>
      <c r="F50" s="115">
        <f>'Tiempos E-1'!S50</f>
        <v>0.14535879629629628</v>
      </c>
      <c r="G50" s="116">
        <f>'Tiempos E-1'!T50</f>
        <v>10</v>
      </c>
      <c r="H50" s="107"/>
      <c r="I50" s="115">
        <f>'Tiempos E-2'!AF50</f>
        <v>0.43442129629629633</v>
      </c>
      <c r="J50" s="116">
        <f>'Tiempos E-2'!AG50</f>
        <v>23</v>
      </c>
      <c r="K50" s="107"/>
      <c r="L50" s="115">
        <f>'Tiempos E-3'!M50</f>
        <v>0.1497453703703704</v>
      </c>
      <c r="M50" s="116">
        <f>'Tiempos E-3'!N50</f>
        <v>6</v>
      </c>
      <c r="N50" s="107"/>
      <c r="O50" s="115">
        <f>'Tiempos E-4'!N50</f>
        <v>0.08417824074074076</v>
      </c>
      <c r="P50" s="116">
        <f>'Tiempos E-4'!O50</f>
        <v>4</v>
      </c>
      <c r="Q50" s="107"/>
      <c r="R50" s="116"/>
      <c r="S50" s="117">
        <f>G50+J50+M50+P50</f>
        <v>43</v>
      </c>
      <c r="T50" s="118">
        <f t="shared" si="2"/>
        <v>0.8137037037037038</v>
      </c>
    </row>
    <row r="51" spans="1:20" ht="11.25">
      <c r="A51" s="112" t="e">
        <f t="shared" si="0"/>
        <v>#REF!</v>
      </c>
      <c r="B51" s="113">
        <f>Equipos!A51</f>
        <v>72</v>
      </c>
      <c r="C51" s="114" t="str">
        <f>Equipos!B51</f>
        <v>LKT RAID</v>
      </c>
      <c r="D51" s="113" t="str">
        <f>Equipos!C51</f>
        <v>Aventura</v>
      </c>
      <c r="E51" s="106"/>
      <c r="F51" s="115">
        <f>'Tiempos E-1'!S51</f>
        <v>0.1484259259259259</v>
      </c>
      <c r="G51" s="116">
        <f>'Tiempos E-1'!T51</f>
        <v>11</v>
      </c>
      <c r="H51" s="107"/>
      <c r="I51" s="115">
        <f>'Tiempos E-2'!AF51</f>
        <v>0.30090277777777774</v>
      </c>
      <c r="J51" s="116">
        <f>'Tiempos E-2'!AG51</f>
        <v>24</v>
      </c>
      <c r="K51" s="107"/>
      <c r="L51" s="115">
        <f>'Tiempos E-3'!M51</f>
        <v>0.09006944444444442</v>
      </c>
      <c r="M51" s="116">
        <f>'Tiempos E-3'!N51</f>
        <v>6</v>
      </c>
      <c r="N51" s="107"/>
      <c r="O51" s="115">
        <f>'Tiempos E-4'!N51</f>
        <v>0.05230324074074072</v>
      </c>
      <c r="P51" s="116">
        <f>'Tiempos E-4'!O51</f>
        <v>5</v>
      </c>
      <c r="Q51" s="107"/>
      <c r="R51" s="116"/>
      <c r="S51" s="117">
        <f>G51+J51+M51+P51</f>
        <v>46</v>
      </c>
      <c r="T51" s="118">
        <f t="shared" si="2"/>
        <v>0.5917013888888888</v>
      </c>
    </row>
    <row r="52" spans="10:20" ht="11.25">
      <c r="J52" s="7"/>
      <c r="M52" s="7"/>
      <c r="N52" s="7"/>
      <c r="P52" s="7"/>
      <c r="Q52" s="7"/>
      <c r="R52" s="7"/>
      <c r="T52" s="7"/>
    </row>
    <row r="53" spans="2:20" s="136" customFormat="1" ht="12.75">
      <c r="B53" s="137"/>
      <c r="C53" s="137"/>
      <c r="D53" s="138"/>
      <c r="E53" s="137"/>
      <c r="F53" s="137"/>
      <c r="G53" s="137"/>
      <c r="H53" s="137"/>
      <c r="I53" s="139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</row>
    <row r="54" spans="2:20" s="136" customFormat="1" ht="12.75">
      <c r="B54" s="140"/>
      <c r="C54" s="140"/>
      <c r="D54" s="141"/>
      <c r="E54" s="140"/>
      <c r="F54" s="140"/>
      <c r="G54" s="140"/>
      <c r="H54" s="140"/>
      <c r="I54" s="142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2:20" s="136" customFormat="1" ht="12.75">
      <c r="B55" s="140"/>
      <c r="C55" s="140"/>
      <c r="D55" s="141"/>
      <c r="E55" s="140"/>
      <c r="F55" s="140"/>
      <c r="G55" s="140"/>
      <c r="H55" s="140"/>
      <c r="I55" s="14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2:20" s="136" customFormat="1" ht="11.25">
      <c r="B56" s="143"/>
      <c r="D56" s="143"/>
      <c r="E56" s="94"/>
      <c r="F56" s="144"/>
      <c r="G56" s="96"/>
      <c r="H56" s="96"/>
      <c r="I56" s="144"/>
      <c r="J56" s="96"/>
      <c r="K56" s="96"/>
      <c r="L56" s="144"/>
      <c r="M56" s="96"/>
      <c r="N56" s="96"/>
      <c r="O56" s="144"/>
      <c r="P56" s="96"/>
      <c r="Q56" s="96"/>
      <c r="R56" s="145"/>
      <c r="T56" s="96"/>
    </row>
    <row r="57" spans="2:20" s="136" customFormat="1" ht="11.25">
      <c r="B57" s="146"/>
      <c r="C57" s="146"/>
      <c r="D57" s="147"/>
      <c r="E57" s="146"/>
      <c r="F57" s="146"/>
      <c r="G57" s="146"/>
      <c r="H57" s="146"/>
      <c r="I57" s="148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2:20" s="136" customFormat="1" ht="11.25">
      <c r="B58" s="149"/>
      <c r="C58" s="149"/>
      <c r="D58" s="143"/>
      <c r="E58" s="149"/>
      <c r="F58" s="149"/>
      <c r="G58" s="149"/>
      <c r="H58" s="149"/>
      <c r="I58" s="150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</row>
    <row r="59" spans="2:20" s="136" customFormat="1" ht="11.25">
      <c r="B59" s="149"/>
      <c r="C59" s="149"/>
      <c r="D59" s="143"/>
      <c r="E59" s="149"/>
      <c r="F59" s="149"/>
      <c r="G59" s="149"/>
      <c r="H59" s="149"/>
      <c r="I59" s="150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</row>
    <row r="60" spans="2:20" s="136" customFormat="1" ht="11.25">
      <c r="B60" s="149"/>
      <c r="D60" s="143"/>
      <c r="E60" s="94"/>
      <c r="F60" s="144"/>
      <c r="G60" s="96"/>
      <c r="H60" s="96"/>
      <c r="I60" s="144"/>
      <c r="J60" s="96"/>
      <c r="K60" s="96"/>
      <c r="L60" s="144"/>
      <c r="M60" s="96"/>
      <c r="N60" s="96"/>
      <c r="O60" s="144"/>
      <c r="P60" s="96"/>
      <c r="Q60" s="96"/>
      <c r="R60" s="145"/>
      <c r="T60" s="96"/>
    </row>
    <row r="61" spans="2:20" s="136" customFormat="1" ht="11.25">
      <c r="B61" s="143"/>
      <c r="D61" s="143"/>
      <c r="E61" s="94"/>
      <c r="F61" s="144"/>
      <c r="G61" s="96"/>
      <c r="H61" s="96"/>
      <c r="I61" s="144"/>
      <c r="J61" s="96"/>
      <c r="K61" s="96"/>
      <c r="L61" s="144"/>
      <c r="M61" s="96"/>
      <c r="N61" s="96"/>
      <c r="O61" s="144"/>
      <c r="P61" s="96"/>
      <c r="Q61" s="96"/>
      <c r="R61" s="145"/>
      <c r="T61" s="96"/>
    </row>
    <row r="62" spans="2:20" s="136" customFormat="1" ht="11.25">
      <c r="B62" s="143"/>
      <c r="D62" s="143"/>
      <c r="E62" s="94"/>
      <c r="F62" s="144"/>
      <c r="G62" s="96"/>
      <c r="H62" s="96"/>
      <c r="I62" s="144"/>
      <c r="J62" s="96"/>
      <c r="K62" s="96"/>
      <c r="L62" s="144"/>
      <c r="M62" s="96"/>
      <c r="N62" s="96"/>
      <c r="O62" s="144"/>
      <c r="P62" s="96"/>
      <c r="Q62" s="96"/>
      <c r="R62" s="145"/>
      <c r="T62" s="96"/>
    </row>
    <row r="63" spans="2:20" s="136" customFormat="1" ht="12.75">
      <c r="B63" s="137"/>
      <c r="C63" s="137"/>
      <c r="D63" s="138"/>
      <c r="E63" s="137"/>
      <c r="F63" s="137"/>
      <c r="G63" s="137"/>
      <c r="H63" s="137"/>
      <c r="I63" s="139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2:20" s="136" customFormat="1" ht="12.75">
      <c r="B64" s="140"/>
      <c r="C64" s="140"/>
      <c r="D64" s="141"/>
      <c r="E64" s="140"/>
      <c r="F64" s="140"/>
      <c r="G64" s="140"/>
      <c r="H64" s="140"/>
      <c r="I64" s="142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spans="2:20" s="136" customFormat="1" ht="12.75">
      <c r="B65" s="140"/>
      <c r="C65" s="140"/>
      <c r="D65" s="141"/>
      <c r="E65" s="140"/>
      <c r="F65" s="140"/>
      <c r="G65" s="140"/>
      <c r="H65" s="140"/>
      <c r="I65" s="142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</row>
  </sheetData>
  <sheetProtection/>
  <mergeCells count="9">
    <mergeCell ref="R9:T9"/>
    <mergeCell ref="F8:G8"/>
    <mergeCell ref="I8:J8"/>
    <mergeCell ref="L8:M8"/>
    <mergeCell ref="O8:P8"/>
    <mergeCell ref="F9:G9"/>
    <mergeCell ref="I9:J9"/>
    <mergeCell ref="L9:M9"/>
    <mergeCell ref="O9:P9"/>
  </mergeCells>
  <conditionalFormatting sqref="F11:G51 I11:J51 L11:M51 O11:P51 R11:R51">
    <cfRule type="cellIs" priority="1" dxfId="2" operator="lessThanOrEqual" stopIfTrue="1">
      <formula>0</formula>
    </cfRule>
  </conditionalFormatting>
  <conditionalFormatting sqref="S11:S51">
    <cfRule type="cellIs" priority="2" dxfId="0" operator="lessThanOrEqual" stopIfTrue="1">
      <formula>0</formula>
    </cfRule>
  </conditionalFormatting>
  <conditionalFormatting sqref="T11:T51">
    <cfRule type="cellIs" priority="3" dxfId="0" operator="equal" stopIfTrue="1">
      <formula>0</formula>
    </cfRule>
  </conditionalFormatting>
  <printOptions horizontalCentered="1" verticalCentered="1"/>
  <pageMargins left="0.19652777777777777" right="0.2361111111111111" top="0.39375" bottom="0.39375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7">
      <selection activeCell="W31" sqref="W31"/>
    </sheetView>
  </sheetViews>
  <sheetFormatPr defaultColWidth="11.421875" defaultRowHeight="12.75"/>
  <cols>
    <col min="1" max="1" width="3.140625" style="7" customWidth="1"/>
    <col min="2" max="2" width="7.421875" style="36" customWidth="1"/>
    <col min="3" max="3" width="35.421875" style="7" customWidth="1"/>
    <col min="4" max="4" width="6.421875" style="36" customWidth="1"/>
    <col min="5" max="5" width="1.8515625" style="94" customWidth="1"/>
    <col min="6" max="6" width="9.00390625" style="95" customWidth="1"/>
    <col min="7" max="7" width="8.57421875" style="52" customWidth="1"/>
    <col min="8" max="8" width="1.8515625" style="96" customWidth="1"/>
    <col min="9" max="9" width="14.140625" style="95" customWidth="1"/>
    <col min="10" max="10" width="8.57421875" style="52" customWidth="1"/>
    <col min="11" max="11" width="1.8515625" style="96" customWidth="1"/>
    <col min="12" max="12" width="9.00390625" style="95" customWidth="1"/>
    <col min="13" max="13" width="8.57421875" style="52" customWidth="1"/>
    <col min="14" max="14" width="1.8515625" style="96" customWidth="1"/>
    <col min="15" max="15" width="9.421875" style="95" customWidth="1"/>
    <col min="16" max="16" width="8.57421875" style="52" customWidth="1"/>
    <col min="17" max="17" width="1.8515625" style="96" customWidth="1"/>
    <col min="18" max="18" width="8.7109375" style="97" customWidth="1"/>
    <col min="19" max="19" width="5.28125" style="7" customWidth="1"/>
    <col min="20" max="20" width="8.7109375" style="52" customWidth="1"/>
    <col min="21" max="16384" width="11.421875" style="7" customWidth="1"/>
  </cols>
  <sheetData>
    <row r="1" spans="1:20" ht="27.75" customHeight="1">
      <c r="A1" s="98"/>
      <c r="B1" s="98"/>
      <c r="C1" s="5" t="str">
        <f>Equipos!B1</f>
        <v>Somozas Extreme 2011</v>
      </c>
      <c r="D1" s="98"/>
      <c r="E1" s="99"/>
      <c r="F1" s="100"/>
      <c r="G1" s="101"/>
      <c r="H1" s="101"/>
      <c r="I1" s="100"/>
      <c r="J1" s="100"/>
      <c r="K1" s="101"/>
      <c r="L1" s="101"/>
      <c r="M1" s="100"/>
      <c r="N1" s="100"/>
      <c r="O1" s="101"/>
      <c r="P1" s="100"/>
      <c r="Q1" s="100"/>
      <c r="R1" s="100"/>
      <c r="S1" s="102"/>
      <c r="T1" s="103" t="str">
        <f>Equipos!K1</f>
        <v>Liga Española de Raids de Aventura 2011</v>
      </c>
    </row>
    <row r="2" spans="5:15" ht="42" customHeight="1">
      <c r="E2" s="104"/>
      <c r="I2" s="128" t="s">
        <v>130</v>
      </c>
      <c r="L2" s="105"/>
      <c r="O2" s="105"/>
    </row>
    <row r="3" spans="5:15" ht="12.75" customHeight="1" hidden="1">
      <c r="E3" s="104"/>
      <c r="I3" s="128"/>
      <c r="L3" s="105"/>
      <c r="O3" s="105"/>
    </row>
    <row r="4" spans="5:15" ht="12.75" customHeight="1" hidden="1">
      <c r="E4" s="104"/>
      <c r="I4" s="128"/>
      <c r="L4" s="105"/>
      <c r="O4" s="105"/>
    </row>
    <row r="5" ht="9" customHeight="1"/>
    <row r="8" spans="6:20" ht="14.25" customHeight="1">
      <c r="F8" s="166" t="s">
        <v>83</v>
      </c>
      <c r="G8" s="166"/>
      <c r="I8" s="166" t="s">
        <v>84</v>
      </c>
      <c r="J8" s="166"/>
      <c r="L8" s="166" t="s">
        <v>85</v>
      </c>
      <c r="M8" s="166"/>
      <c r="O8" s="166" t="s">
        <v>86</v>
      </c>
      <c r="P8" s="166"/>
      <c r="R8" s="96"/>
      <c r="S8" s="96"/>
      <c r="T8" s="96"/>
    </row>
    <row r="9" spans="5:20" ht="19.5">
      <c r="E9" s="106"/>
      <c r="F9" s="167" t="s">
        <v>87</v>
      </c>
      <c r="G9" s="167"/>
      <c r="H9" s="107"/>
      <c r="I9" s="167" t="s">
        <v>88</v>
      </c>
      <c r="J9" s="167"/>
      <c r="K9" s="107"/>
      <c r="L9" s="167" t="s">
        <v>89</v>
      </c>
      <c r="M9" s="167"/>
      <c r="N9" s="107"/>
      <c r="O9" s="167" t="s">
        <v>90</v>
      </c>
      <c r="P9" s="167"/>
      <c r="Q9" s="107"/>
      <c r="R9" s="165"/>
      <c r="S9" s="165"/>
      <c r="T9" s="165"/>
    </row>
    <row r="10" spans="1:20" ht="11.25">
      <c r="A10" s="108">
        <v>0</v>
      </c>
      <c r="B10" s="64" t="str">
        <f>Equipos!A10</f>
        <v>Dorsal</v>
      </c>
      <c r="C10" s="109" t="str">
        <f>Equipos!B10</f>
        <v>Aventura</v>
      </c>
      <c r="D10" s="22" t="str">
        <f>Equipos!C10</f>
        <v>CAT.</v>
      </c>
      <c r="E10" s="109"/>
      <c r="F10" s="67" t="s">
        <v>35</v>
      </c>
      <c r="G10" s="67" t="s">
        <v>126</v>
      </c>
      <c r="H10" s="109"/>
      <c r="I10" s="129" t="s">
        <v>35</v>
      </c>
      <c r="J10" s="67" t="s">
        <v>126</v>
      </c>
      <c r="K10" s="109"/>
      <c r="L10" s="67" t="s">
        <v>35</v>
      </c>
      <c r="M10" s="67" t="s">
        <v>126</v>
      </c>
      <c r="N10" s="109"/>
      <c r="O10" s="67" t="s">
        <v>35</v>
      </c>
      <c r="P10" s="67" t="s">
        <v>126</v>
      </c>
      <c r="Q10" s="109"/>
      <c r="R10" s="67" t="s">
        <v>91</v>
      </c>
      <c r="S10" s="110" t="s">
        <v>126</v>
      </c>
      <c r="T10" s="111" t="s">
        <v>92</v>
      </c>
    </row>
    <row r="11" spans="1:20" ht="11.25">
      <c r="A11" s="112">
        <f aca="true" t="shared" si="0" ref="A11:A51">A10+1</f>
        <v>1</v>
      </c>
      <c r="B11" s="113">
        <f>Equipos!A30</f>
        <v>50</v>
      </c>
      <c r="C11" s="114" t="str">
        <f>Equipos!B30</f>
        <v>WWW.RAIDCALAMOCHA.COM</v>
      </c>
      <c r="D11" s="113" t="str">
        <f>Equipos!C30</f>
        <v>Aventura</v>
      </c>
      <c r="E11" s="106"/>
      <c r="F11" s="115">
        <f>'Tiempos E-1'!S30</f>
        <v>0.10427083333333337</v>
      </c>
      <c r="G11" s="116">
        <f>'Tiempos E-1'!T30</f>
        <v>11</v>
      </c>
      <c r="H11" s="107"/>
      <c r="I11" s="115">
        <f>'Tiempos E-2'!AF30</f>
        <v>0.32570601851851855</v>
      </c>
      <c r="J11" s="116">
        <f>'Tiempos E-2'!AG30</f>
        <v>24</v>
      </c>
      <c r="K11" s="107"/>
      <c r="L11" s="115">
        <f>'Tiempos E-3'!M30</f>
        <v>0.07260416666666669</v>
      </c>
      <c r="M11" s="116">
        <f>'Tiempos E-3'!N30</f>
        <v>6</v>
      </c>
      <c r="N11" s="107"/>
      <c r="O11" s="115">
        <f>'Tiempos E-4'!N30</f>
        <v>0.05879629629629629</v>
      </c>
      <c r="P11" s="116">
        <f>'Tiempos E-4'!O30</f>
        <v>5</v>
      </c>
      <c r="Q11" s="107"/>
      <c r="R11" s="116"/>
      <c r="S11" s="117">
        <f aca="true" t="shared" si="1" ref="S11:S51">G11+J11+M11+P11</f>
        <v>46</v>
      </c>
      <c r="T11" s="118">
        <f aca="true" t="shared" si="2" ref="T11:T38">O11+L11+I11+F11</f>
        <v>0.5613773148148149</v>
      </c>
    </row>
    <row r="12" spans="1:20" ht="11.25">
      <c r="A12" s="112">
        <f t="shared" si="0"/>
        <v>2</v>
      </c>
      <c r="B12" s="113">
        <f>Equipos!A17</f>
        <v>37</v>
      </c>
      <c r="C12" s="114" t="str">
        <f>Equipos!B17</f>
        <v>GALLAECIA AVENTURA</v>
      </c>
      <c r="D12" s="113" t="str">
        <f>Equipos!C17</f>
        <v>Aventura</v>
      </c>
      <c r="E12" s="106"/>
      <c r="F12" s="115">
        <f>'Tiempos E-1'!S17</f>
        <v>0.10416666666666669</v>
      </c>
      <c r="G12" s="116">
        <f>'Tiempos E-1'!T17</f>
        <v>11</v>
      </c>
      <c r="H12" s="107"/>
      <c r="I12" s="115">
        <f>'Tiempos E-2'!AF17</f>
        <v>0.3276041666666666</v>
      </c>
      <c r="J12" s="116">
        <f>'Tiempos E-2'!AG17</f>
        <v>24</v>
      </c>
      <c r="K12" s="107"/>
      <c r="L12" s="115">
        <f>'Tiempos E-3'!M17</f>
        <v>0.06915509259259267</v>
      </c>
      <c r="M12" s="116">
        <f>'Tiempos E-3'!N17</f>
        <v>6</v>
      </c>
      <c r="N12" s="107"/>
      <c r="O12" s="115">
        <f>'Tiempos E-4'!N17</f>
        <v>0.06487268518518519</v>
      </c>
      <c r="P12" s="116">
        <f>'Tiempos E-4'!O17</f>
        <v>5</v>
      </c>
      <c r="Q12" s="107"/>
      <c r="R12" s="116"/>
      <c r="S12" s="117">
        <f t="shared" si="1"/>
        <v>46</v>
      </c>
      <c r="T12" s="118">
        <f t="shared" si="2"/>
        <v>0.5657986111111111</v>
      </c>
    </row>
    <row r="13" spans="1:20" ht="11.25">
      <c r="A13" s="112">
        <f t="shared" si="0"/>
        <v>3</v>
      </c>
      <c r="B13" s="113">
        <f>Equipos!A51</f>
        <v>72</v>
      </c>
      <c r="C13" s="114" t="str">
        <f>Equipos!B51</f>
        <v>LKT RAID</v>
      </c>
      <c r="D13" s="113" t="str">
        <f>Equipos!C51</f>
        <v>Aventura</v>
      </c>
      <c r="E13" s="106"/>
      <c r="F13" s="115">
        <f>'Tiempos E-1'!S51</f>
        <v>0.1484259259259259</v>
      </c>
      <c r="G13" s="116">
        <f>'Tiempos E-1'!T51</f>
        <v>11</v>
      </c>
      <c r="H13" s="107"/>
      <c r="I13" s="115">
        <f>'Tiempos E-2'!AF51</f>
        <v>0.30090277777777774</v>
      </c>
      <c r="J13" s="116">
        <f>'Tiempos E-2'!AG51</f>
        <v>24</v>
      </c>
      <c r="K13" s="107"/>
      <c r="L13" s="115">
        <f>'Tiempos E-3'!M51</f>
        <v>0.09006944444444442</v>
      </c>
      <c r="M13" s="116">
        <f>'Tiempos E-3'!N51</f>
        <v>6</v>
      </c>
      <c r="N13" s="107"/>
      <c r="O13" s="115">
        <f>'Tiempos E-4'!N51</f>
        <v>0.05230324074074072</v>
      </c>
      <c r="P13" s="116">
        <f>'Tiempos E-4'!O51</f>
        <v>5</v>
      </c>
      <c r="Q13" s="107"/>
      <c r="R13" s="116"/>
      <c r="S13" s="117">
        <f t="shared" si="1"/>
        <v>46</v>
      </c>
      <c r="T13" s="118">
        <f t="shared" si="2"/>
        <v>0.5917013888888888</v>
      </c>
    </row>
    <row r="14" spans="1:20" ht="11.25">
      <c r="A14" s="112">
        <f t="shared" si="0"/>
        <v>4</v>
      </c>
      <c r="B14" s="113">
        <f>Equipos!A14</f>
        <v>34</v>
      </c>
      <c r="C14" s="114" t="str">
        <f>Equipos!B14</f>
        <v>PEÑA GUARA AVENTURA</v>
      </c>
      <c r="D14" s="113" t="str">
        <f>Equipos!C14</f>
        <v>Aventura</v>
      </c>
      <c r="E14" s="106"/>
      <c r="F14" s="115">
        <f>'Tiempos E-1'!S14</f>
        <v>0.11626157407407406</v>
      </c>
      <c r="G14" s="116">
        <f>'Tiempos E-1'!T14</f>
        <v>11</v>
      </c>
      <c r="H14" s="107"/>
      <c r="I14" s="115">
        <f>'Tiempos E-2'!AF14</f>
        <v>0.3266435185185186</v>
      </c>
      <c r="J14" s="116">
        <f>'Tiempos E-2'!AG14</f>
        <v>24</v>
      </c>
      <c r="K14" s="107"/>
      <c r="L14" s="115">
        <f>'Tiempos E-3'!M14</f>
        <v>0.08628472222222217</v>
      </c>
      <c r="M14" s="116">
        <f>'Tiempos E-3'!N14</f>
        <v>6</v>
      </c>
      <c r="N14" s="107"/>
      <c r="O14" s="115">
        <f>'Tiempos E-4'!N14</f>
        <v>0.06518518518518512</v>
      </c>
      <c r="P14" s="116">
        <f>'Tiempos E-4'!O14</f>
        <v>5</v>
      </c>
      <c r="Q14" s="107"/>
      <c r="R14" s="116"/>
      <c r="S14" s="117">
        <f t="shared" si="1"/>
        <v>46</v>
      </c>
      <c r="T14" s="118">
        <f t="shared" si="2"/>
        <v>0.5943749999999999</v>
      </c>
    </row>
    <row r="15" spans="1:20" ht="11.25">
      <c r="A15" s="112">
        <f t="shared" si="0"/>
        <v>5</v>
      </c>
      <c r="B15" s="113">
        <f>Equipos!A11</f>
        <v>31</v>
      </c>
      <c r="C15" s="114" t="str">
        <f>Equipos!B11</f>
        <v>ASTUR EXTREM- LOS MARTINEZ</v>
      </c>
      <c r="D15" s="113" t="str">
        <f>Equipos!C11</f>
        <v>Aventura</v>
      </c>
      <c r="E15" s="106"/>
      <c r="F15" s="115">
        <f>'Tiempos E-1'!S11</f>
        <v>0.11512731481481481</v>
      </c>
      <c r="G15" s="116">
        <f>'Tiempos E-1'!T11</f>
        <v>11</v>
      </c>
      <c r="H15" s="107"/>
      <c r="I15" s="115">
        <f>'Tiempos E-2'!AF11</f>
        <v>0.33261574074074074</v>
      </c>
      <c r="J15" s="116">
        <f>'Tiempos E-2'!AG11</f>
        <v>24</v>
      </c>
      <c r="K15" s="107"/>
      <c r="L15" s="115">
        <f>'Tiempos E-3'!M11</f>
        <v>0.0839699074074075</v>
      </c>
      <c r="M15" s="116">
        <f>'Tiempos E-3'!N11</f>
        <v>6</v>
      </c>
      <c r="N15" s="107"/>
      <c r="O15" s="115">
        <f>'Tiempos E-4'!N11</f>
        <v>0.06670138888888888</v>
      </c>
      <c r="P15" s="116">
        <f>'Tiempos E-4'!O11</f>
        <v>5</v>
      </c>
      <c r="Q15" s="107"/>
      <c r="R15" s="116"/>
      <c r="S15" s="117">
        <f t="shared" si="1"/>
        <v>46</v>
      </c>
      <c r="T15" s="118">
        <f t="shared" si="2"/>
        <v>0.5984143518518519</v>
      </c>
    </row>
    <row r="16" spans="1:20" ht="11.25">
      <c r="A16" s="112">
        <f t="shared" si="0"/>
        <v>6</v>
      </c>
      <c r="B16" s="113">
        <f>Equipos!A46</f>
        <v>67</v>
      </c>
      <c r="C16" s="114" t="str">
        <f>Equipos!B46</f>
        <v>SEO JOGAFAN</v>
      </c>
      <c r="D16" s="113" t="str">
        <f>Equipos!C46</f>
        <v>Aventura</v>
      </c>
      <c r="E16" s="106"/>
      <c r="F16" s="115">
        <f>'Tiempos E-1'!S46</f>
        <v>0.11491898148148155</v>
      </c>
      <c r="G16" s="116">
        <f>'Tiempos E-1'!T46</f>
        <v>11</v>
      </c>
      <c r="H16" s="107"/>
      <c r="I16" s="115">
        <f>'Tiempos E-2'!AF46</f>
        <v>0.3443865740740739</v>
      </c>
      <c r="J16" s="116">
        <f>'Tiempos E-2'!AG46</f>
        <v>24</v>
      </c>
      <c r="K16" s="107"/>
      <c r="L16" s="115">
        <f>'Tiempos E-3'!M46</f>
        <v>0.07953703703703707</v>
      </c>
      <c r="M16" s="116">
        <f>'Tiempos E-3'!N46</f>
        <v>6</v>
      </c>
      <c r="N16" s="107"/>
      <c r="O16" s="115">
        <f>'Tiempos E-4'!N46</f>
        <v>0.05979166666666669</v>
      </c>
      <c r="P16" s="116">
        <f>'Tiempos E-4'!O46</f>
        <v>5</v>
      </c>
      <c r="Q16" s="107"/>
      <c r="R16" s="116"/>
      <c r="S16" s="117">
        <f t="shared" si="1"/>
        <v>46</v>
      </c>
      <c r="T16" s="118">
        <f t="shared" si="2"/>
        <v>0.5986342592592593</v>
      </c>
    </row>
    <row r="17" spans="1:20" ht="11.25">
      <c r="A17" s="112">
        <f t="shared" si="0"/>
        <v>7</v>
      </c>
      <c r="B17" s="113">
        <f>Equipos!A22</f>
        <v>42</v>
      </c>
      <c r="C17" s="114" t="str">
        <f>Equipos!B22</f>
        <v>GALLAECIA E.D. COTOBADE</v>
      </c>
      <c r="D17" s="113" t="str">
        <f>Equipos!C22</f>
        <v>Aventura</v>
      </c>
      <c r="E17" s="106"/>
      <c r="F17" s="115">
        <f>'Tiempos E-1'!S22</f>
        <v>0.11956018518518513</v>
      </c>
      <c r="G17" s="116">
        <f>'Tiempos E-1'!T22</f>
        <v>11</v>
      </c>
      <c r="H17" s="107"/>
      <c r="I17" s="115">
        <f>'Tiempos E-2'!AF22</f>
        <v>0.33138888888888896</v>
      </c>
      <c r="J17" s="116">
        <f>'Tiempos E-2'!AG22</f>
        <v>24</v>
      </c>
      <c r="K17" s="107"/>
      <c r="L17" s="115">
        <f>'Tiempos E-3'!M22</f>
        <v>0.11843749999999997</v>
      </c>
      <c r="M17" s="116">
        <f>'Tiempos E-3'!N22</f>
        <v>6</v>
      </c>
      <c r="N17" s="107"/>
      <c r="O17" s="115">
        <f>'Tiempos E-4'!N22</f>
        <v>0.052071759259259276</v>
      </c>
      <c r="P17" s="116">
        <f>'Tiempos E-4'!O22</f>
        <v>5</v>
      </c>
      <c r="Q17" s="107"/>
      <c r="R17" s="116"/>
      <c r="S17" s="117">
        <f t="shared" si="1"/>
        <v>46</v>
      </c>
      <c r="T17" s="118">
        <f t="shared" si="2"/>
        <v>0.6214583333333332</v>
      </c>
    </row>
    <row r="18" spans="1:20" ht="11.25">
      <c r="A18" s="112">
        <f t="shared" si="0"/>
        <v>8</v>
      </c>
      <c r="B18" s="113">
        <f>Equipos!A24</f>
        <v>44</v>
      </c>
      <c r="C18" s="114" t="str">
        <f>Equipos!B24</f>
        <v>TURBOCLIMBERS</v>
      </c>
      <c r="D18" s="113" t="str">
        <f>Equipos!C24</f>
        <v>Aventura</v>
      </c>
      <c r="E18" s="106"/>
      <c r="F18" s="115">
        <f>'Tiempos E-1'!S24</f>
        <v>0.1297916666666667</v>
      </c>
      <c r="G18" s="116">
        <f>'Tiempos E-1'!T24</f>
        <v>11</v>
      </c>
      <c r="H18" s="107"/>
      <c r="I18" s="115">
        <f>'Tiempos E-2'!AF24</f>
        <v>0.33371527777777776</v>
      </c>
      <c r="J18" s="116">
        <f>'Tiempos E-2'!AG24</f>
        <v>24</v>
      </c>
      <c r="K18" s="107"/>
      <c r="L18" s="115">
        <f>'Tiempos E-3'!M24</f>
        <v>0.09629629629629632</v>
      </c>
      <c r="M18" s="116">
        <f>'Tiempos E-3'!N24</f>
        <v>6</v>
      </c>
      <c r="N18" s="107"/>
      <c r="O18" s="115">
        <f>'Tiempos E-4'!N24</f>
        <v>0.07552083333333337</v>
      </c>
      <c r="P18" s="116">
        <f>'Tiempos E-4'!O24</f>
        <v>5</v>
      </c>
      <c r="Q18" s="107"/>
      <c r="R18" s="116"/>
      <c r="S18" s="117">
        <f t="shared" si="1"/>
        <v>46</v>
      </c>
      <c r="T18" s="118">
        <f t="shared" si="2"/>
        <v>0.6353240740740742</v>
      </c>
    </row>
    <row r="19" spans="1:20" ht="11.25">
      <c r="A19" s="112">
        <f t="shared" si="0"/>
        <v>9</v>
      </c>
      <c r="B19" s="113">
        <f>Equipos!A25</f>
        <v>45</v>
      </c>
      <c r="C19" s="114" t="str">
        <f>Equipos!B25</f>
        <v>GALLAECIAUSTERIDAD</v>
      </c>
      <c r="D19" s="113" t="str">
        <f>Equipos!C25</f>
        <v>Aventura</v>
      </c>
      <c r="E19" s="106"/>
      <c r="F19" s="115">
        <f>'Tiempos E-1'!S25</f>
        <v>0.11238425925925927</v>
      </c>
      <c r="G19" s="116">
        <f>'Tiempos E-1'!T25</f>
        <v>11</v>
      </c>
      <c r="H19" s="107"/>
      <c r="I19" s="115">
        <f>'Tiempos E-2'!AF25</f>
        <v>0.34542824074074074</v>
      </c>
      <c r="J19" s="116">
        <f>'Tiempos E-2'!AG25</f>
        <v>24</v>
      </c>
      <c r="K19" s="107"/>
      <c r="L19" s="115">
        <f>'Tiempos E-3'!M25</f>
        <v>0.1105208333333334</v>
      </c>
      <c r="M19" s="116">
        <f>'Tiempos E-3'!N25</f>
        <v>6</v>
      </c>
      <c r="N19" s="107"/>
      <c r="O19" s="115">
        <f>'Tiempos E-4'!N25</f>
        <v>0.0768402777777778</v>
      </c>
      <c r="P19" s="116">
        <f>'Tiempos E-4'!O25</f>
        <v>5</v>
      </c>
      <c r="Q19" s="107"/>
      <c r="R19" s="116"/>
      <c r="S19" s="117">
        <f t="shared" si="1"/>
        <v>46</v>
      </c>
      <c r="T19" s="118">
        <f t="shared" si="2"/>
        <v>0.6451736111111113</v>
      </c>
    </row>
    <row r="20" spans="1:20" ht="11.25">
      <c r="A20" s="112">
        <f t="shared" si="0"/>
        <v>10</v>
      </c>
      <c r="B20" s="113">
        <f>Equipos!A21</f>
        <v>41</v>
      </c>
      <c r="C20" s="114" t="str">
        <f>Equipos!B21</f>
        <v>MONTAÑA FERROL CURUXEIRAS</v>
      </c>
      <c r="D20" s="113" t="str">
        <f>Equipos!C21</f>
        <v>Aventura</v>
      </c>
      <c r="E20" s="106"/>
      <c r="F20" s="115">
        <f>'Tiempos E-1'!S21</f>
        <v>0.12929398148148147</v>
      </c>
      <c r="G20" s="116">
        <f>'Tiempos E-1'!T21</f>
        <v>11</v>
      </c>
      <c r="H20" s="107"/>
      <c r="I20" s="115">
        <f>'Tiempos E-2'!AF21</f>
        <v>0.357650462962963</v>
      </c>
      <c r="J20" s="116">
        <f>'Tiempos E-2'!AG21</f>
        <v>24</v>
      </c>
      <c r="K20" s="107"/>
      <c r="L20" s="115">
        <f>'Tiempos E-3'!M21</f>
        <v>0.11491898148148139</v>
      </c>
      <c r="M20" s="116">
        <f>'Tiempos E-3'!N21</f>
        <v>6</v>
      </c>
      <c r="N20" s="107"/>
      <c r="O20" s="115">
        <f>'Tiempos E-4'!N21</f>
        <v>0.0701504629629629</v>
      </c>
      <c r="P20" s="116">
        <f>'Tiempos E-4'!O21</f>
        <v>5</v>
      </c>
      <c r="Q20" s="107"/>
      <c r="R20" s="116"/>
      <c r="S20" s="117">
        <f t="shared" si="1"/>
        <v>46</v>
      </c>
      <c r="T20" s="118">
        <f t="shared" si="2"/>
        <v>0.6720138888888887</v>
      </c>
    </row>
    <row r="21" spans="1:20" ht="11.25">
      <c r="A21" s="112">
        <f t="shared" si="0"/>
        <v>11</v>
      </c>
      <c r="B21" s="113">
        <f>Equipos!A27</f>
        <v>47</v>
      </c>
      <c r="C21" s="114" t="str">
        <f>Equipos!B27</f>
        <v>XEGIBA</v>
      </c>
      <c r="D21" s="113" t="str">
        <f>Equipos!C27</f>
        <v>Aventura</v>
      </c>
      <c r="E21" s="106"/>
      <c r="F21" s="115">
        <f>'Tiempos E-1'!S27</f>
        <v>0.12905092592592587</v>
      </c>
      <c r="G21" s="116">
        <f>'Tiempos E-1'!T27</f>
        <v>11</v>
      </c>
      <c r="H21" s="107"/>
      <c r="I21" s="115">
        <f>'Tiempos E-2'!AF27</f>
        <v>0.38709490740740743</v>
      </c>
      <c r="J21" s="116">
        <f>'Tiempos E-2'!AG27</f>
        <v>24</v>
      </c>
      <c r="K21" s="107"/>
      <c r="L21" s="115">
        <f>'Tiempos E-3'!M27</f>
        <v>0.10398148148148145</v>
      </c>
      <c r="M21" s="116">
        <f>'Tiempos E-3'!N27</f>
        <v>6</v>
      </c>
      <c r="N21" s="107"/>
      <c r="O21" s="115">
        <f>'Tiempos E-4'!N27</f>
        <v>0.07721064814814815</v>
      </c>
      <c r="P21" s="116">
        <f>'Tiempos E-4'!O27</f>
        <v>5</v>
      </c>
      <c r="Q21" s="107"/>
      <c r="R21" s="116"/>
      <c r="S21" s="117">
        <f t="shared" si="1"/>
        <v>46</v>
      </c>
      <c r="T21" s="118">
        <f t="shared" si="2"/>
        <v>0.6973379629629628</v>
      </c>
    </row>
    <row r="22" spans="1:20" ht="11.25">
      <c r="A22" s="112">
        <f t="shared" si="0"/>
        <v>12</v>
      </c>
      <c r="B22" s="113">
        <f>Equipos!A18</f>
        <v>38</v>
      </c>
      <c r="C22" s="114" t="str">
        <f>Equipos!B18</f>
        <v>GALLAECIA DESVENTURA</v>
      </c>
      <c r="D22" s="113" t="str">
        <f>Equipos!C18</f>
        <v>Aventura</v>
      </c>
      <c r="E22" s="106"/>
      <c r="F22" s="115">
        <f>'Tiempos E-1'!S18</f>
        <v>0.1601157407407408</v>
      </c>
      <c r="G22" s="116">
        <f>'Tiempos E-1'!T18</f>
        <v>11</v>
      </c>
      <c r="H22" s="107"/>
      <c r="I22" s="115">
        <f>'Tiempos E-2'!AF18</f>
        <v>0.42658564814814814</v>
      </c>
      <c r="J22" s="116">
        <f>'Tiempos E-2'!AG18</f>
        <v>24</v>
      </c>
      <c r="K22" s="107"/>
      <c r="L22" s="115">
        <f>'Tiempos E-3'!M18</f>
        <v>0.1479745370370369</v>
      </c>
      <c r="M22" s="116">
        <f>'Tiempos E-3'!N18</f>
        <v>6</v>
      </c>
      <c r="N22" s="107"/>
      <c r="O22" s="115">
        <f>'Tiempos E-4'!N18</f>
        <v>0.07664351851851847</v>
      </c>
      <c r="P22" s="116">
        <f>'Tiempos E-4'!O18</f>
        <v>5</v>
      </c>
      <c r="Q22" s="107"/>
      <c r="R22" s="116"/>
      <c r="S22" s="117">
        <f t="shared" si="1"/>
        <v>46</v>
      </c>
      <c r="T22" s="118">
        <f t="shared" si="2"/>
        <v>0.8113194444444443</v>
      </c>
    </row>
    <row r="23" spans="1:20" ht="11.25">
      <c r="A23" s="112">
        <f t="shared" si="0"/>
        <v>13</v>
      </c>
      <c r="B23" s="113">
        <f>Equipos!A45</f>
        <v>66</v>
      </c>
      <c r="C23" s="114" t="str">
        <f>Equipos!B45</f>
        <v>CAOS</v>
      </c>
      <c r="D23" s="113" t="str">
        <f>Equipos!C45</f>
        <v>Aventura</v>
      </c>
      <c r="E23" s="106"/>
      <c r="F23" s="115">
        <f>'Tiempos E-1'!S45</f>
        <v>0.13833333333333336</v>
      </c>
      <c r="G23" s="116">
        <f>'Tiempos E-1'!T45</f>
        <v>11</v>
      </c>
      <c r="H23" s="107"/>
      <c r="I23" s="115">
        <f>'Tiempos E-2'!AF45</f>
        <v>0.4231597222222222</v>
      </c>
      <c r="J23" s="116">
        <f>'Tiempos E-2'!AG45</f>
        <v>24</v>
      </c>
      <c r="K23" s="107"/>
      <c r="L23" s="115">
        <f>'Tiempos E-3'!M45</f>
        <v>0.175949074074074</v>
      </c>
      <c r="M23" s="116">
        <f>'Tiempos E-3'!N45</f>
        <v>6</v>
      </c>
      <c r="N23" s="107"/>
      <c r="O23" s="115">
        <f>'Tiempos E-4'!N45</f>
        <v>0.07951388888888888</v>
      </c>
      <c r="P23" s="116">
        <f>'Tiempos E-4'!O45</f>
        <v>5</v>
      </c>
      <c r="Q23" s="107"/>
      <c r="R23" s="116"/>
      <c r="S23" s="117">
        <f t="shared" si="1"/>
        <v>46</v>
      </c>
      <c r="T23" s="118">
        <f t="shared" si="2"/>
        <v>0.8169560185185185</v>
      </c>
    </row>
    <row r="24" spans="1:20" ht="11.25">
      <c r="A24" s="112">
        <f t="shared" si="0"/>
        <v>14</v>
      </c>
      <c r="B24" s="113">
        <f>Equipos!A16</f>
        <v>36</v>
      </c>
      <c r="C24" s="114" t="str">
        <f>Equipos!B16</f>
        <v>ASTUR EXTREM MXTO</v>
      </c>
      <c r="D24" s="113" t="str">
        <f>Equipos!C16</f>
        <v>Aventura</v>
      </c>
      <c r="E24" s="106"/>
      <c r="F24" s="115">
        <f>'Tiempos E-1'!S16</f>
        <v>0.151863425925926</v>
      </c>
      <c r="G24" s="116">
        <f>'Tiempos E-1'!T16</f>
        <v>11</v>
      </c>
      <c r="H24" s="107"/>
      <c r="I24" s="115">
        <f>'Tiempos E-2'!AF16</f>
        <v>0.3741782407407406</v>
      </c>
      <c r="J24" s="116">
        <f>'Tiempos E-2'!AG16</f>
        <v>24</v>
      </c>
      <c r="K24" s="107"/>
      <c r="L24" s="115">
        <f>'Tiempos E-3'!M16</f>
        <v>0.11059027777777797</v>
      </c>
      <c r="M24" s="116">
        <f>'Tiempos E-3'!N16</f>
        <v>6</v>
      </c>
      <c r="N24" s="107"/>
      <c r="O24" s="115">
        <f>'Tiempos E-4'!N16</f>
        <v>0.07832175925925922</v>
      </c>
      <c r="P24" s="116">
        <f>'Tiempos E-4'!O16</f>
        <v>4</v>
      </c>
      <c r="Q24" s="107"/>
      <c r="R24" s="116"/>
      <c r="S24" s="117">
        <f t="shared" si="1"/>
        <v>45</v>
      </c>
      <c r="T24" s="118">
        <f t="shared" si="2"/>
        <v>0.7149537037037037</v>
      </c>
    </row>
    <row r="25" spans="1:20" ht="11.25">
      <c r="A25" s="112">
        <f t="shared" si="0"/>
        <v>15</v>
      </c>
      <c r="B25" s="113">
        <f>Equipos!A26</f>
        <v>46</v>
      </c>
      <c r="C25" s="114" t="str">
        <f>Equipos!B26</f>
        <v>A RUMBO</v>
      </c>
      <c r="D25" s="113" t="str">
        <f>Equipos!C26</f>
        <v>Aventura</v>
      </c>
      <c r="E25" s="106"/>
      <c r="F25" s="115">
        <f>'Tiempos E-1'!S26</f>
        <v>0.13508101851851856</v>
      </c>
      <c r="G25" s="116">
        <f>'Tiempos E-1'!T26</f>
        <v>11</v>
      </c>
      <c r="H25" s="107"/>
      <c r="I25" s="115">
        <f>'Tiempos E-2'!AF26</f>
        <v>0.36594907407407407</v>
      </c>
      <c r="J25" s="116">
        <f>'Tiempos E-2'!AG26</f>
        <v>24</v>
      </c>
      <c r="K25" s="107"/>
      <c r="L25" s="115">
        <f>'Tiempos E-3'!M26</f>
        <v>0.14650462962962962</v>
      </c>
      <c r="M25" s="116">
        <f>'Tiempos E-3'!N26</f>
        <v>5</v>
      </c>
      <c r="N25" s="107"/>
      <c r="O25" s="115">
        <f>'Tiempos E-4'!N26</f>
        <v>0.0730439814814815</v>
      </c>
      <c r="P25" s="116">
        <f>'Tiempos E-4'!O26</f>
        <v>5</v>
      </c>
      <c r="Q25" s="107"/>
      <c r="R25" s="116"/>
      <c r="S25" s="117">
        <f t="shared" si="1"/>
        <v>45</v>
      </c>
      <c r="T25" s="118">
        <f t="shared" si="2"/>
        <v>0.7205787037037037</v>
      </c>
    </row>
    <row r="26" spans="1:20" ht="11.25">
      <c r="A26" s="112">
        <f t="shared" si="0"/>
        <v>16</v>
      </c>
      <c r="B26" s="113">
        <f>Equipos!A33</f>
        <v>53</v>
      </c>
      <c r="C26" s="114" t="str">
        <f>Equipos!B33</f>
        <v>ROELO</v>
      </c>
      <c r="D26" s="113" t="str">
        <f>Equipos!C33</f>
        <v>Aventura</v>
      </c>
      <c r="E26" s="106"/>
      <c r="F26" s="115">
        <f>'Tiempos E-1'!S33</f>
        <v>0.154212962962963</v>
      </c>
      <c r="G26" s="116">
        <f>'Tiempos E-1'!T33</f>
        <v>11</v>
      </c>
      <c r="H26" s="107"/>
      <c r="I26" s="115">
        <f>'Tiempos E-2'!AF33</f>
        <v>0.34511574074074075</v>
      </c>
      <c r="J26" s="116">
        <f>'Tiempos E-2'!AG33</f>
        <v>23</v>
      </c>
      <c r="K26" s="107"/>
      <c r="L26" s="115">
        <f>'Tiempos E-3'!M33</f>
        <v>0.15324074074074068</v>
      </c>
      <c r="M26" s="116">
        <f>'Tiempos E-3'!N33</f>
        <v>6</v>
      </c>
      <c r="N26" s="107"/>
      <c r="O26" s="115">
        <f>'Tiempos E-4'!N33</f>
        <v>0.07722222222222219</v>
      </c>
      <c r="P26" s="116">
        <f>'Tiempos E-4'!O33</f>
        <v>5</v>
      </c>
      <c r="Q26" s="107"/>
      <c r="R26" s="116"/>
      <c r="S26" s="117">
        <f t="shared" si="1"/>
        <v>45</v>
      </c>
      <c r="T26" s="118">
        <f t="shared" si="2"/>
        <v>0.7297916666666666</v>
      </c>
    </row>
    <row r="27" spans="1:20" ht="11.25">
      <c r="A27" s="112">
        <f t="shared" si="0"/>
        <v>17</v>
      </c>
      <c r="B27" s="113">
        <f>Equipos!A19</f>
        <v>39</v>
      </c>
      <c r="C27" s="114" t="str">
        <f>Equipos!B19</f>
        <v>GALLAECIA BICIOSOS</v>
      </c>
      <c r="D27" s="113" t="str">
        <f>Equipos!C19</f>
        <v>Aventura</v>
      </c>
      <c r="E27" s="106"/>
      <c r="F27" s="115">
        <f>'Tiempos E-1'!S19</f>
        <v>0.1693171296296297</v>
      </c>
      <c r="G27" s="116">
        <f>'Tiempos E-1'!T19</f>
        <v>11</v>
      </c>
      <c r="H27" s="107"/>
      <c r="I27" s="115">
        <f>'Tiempos E-2'!AF19</f>
        <v>0.44069444444444433</v>
      </c>
      <c r="J27" s="116">
        <f>'Tiempos E-2'!AG19</f>
        <v>24</v>
      </c>
      <c r="K27" s="107"/>
      <c r="L27" s="115">
        <f>'Tiempos E-3'!M19</f>
        <v>0.11299768518518527</v>
      </c>
      <c r="M27" s="116">
        <f>'Tiempos E-3'!N19</f>
        <v>6</v>
      </c>
      <c r="N27" s="107"/>
      <c r="O27" s="115">
        <f>'Tiempos E-4'!N19</f>
        <v>0.06373842592592593</v>
      </c>
      <c r="P27" s="116">
        <f>'Tiempos E-4'!O19</f>
        <v>4</v>
      </c>
      <c r="Q27" s="107"/>
      <c r="R27" s="116"/>
      <c r="S27" s="117">
        <f t="shared" si="1"/>
        <v>45</v>
      </c>
      <c r="T27" s="118">
        <f t="shared" si="2"/>
        <v>0.7867476851851851</v>
      </c>
    </row>
    <row r="28" spans="1:20" ht="11.25">
      <c r="A28" s="112">
        <f t="shared" si="0"/>
        <v>18</v>
      </c>
      <c r="B28" s="113">
        <f>Equipos!A38</f>
        <v>58</v>
      </c>
      <c r="C28" s="114" t="str">
        <f>Equipos!B38</f>
        <v>ASTUR EXTREME AVENTURA</v>
      </c>
      <c r="D28" s="113" t="str">
        <f>Equipos!C38</f>
        <v>Aventura</v>
      </c>
      <c r="E28" s="106"/>
      <c r="F28" s="115">
        <f>'Tiempos E-1'!S38</f>
        <v>0.13761574074074073</v>
      </c>
      <c r="G28" s="116">
        <f>'Tiempos E-1'!T38</f>
        <v>11</v>
      </c>
      <c r="H28" s="107"/>
      <c r="I28" s="115">
        <f>'Tiempos E-2'!AF38</f>
        <v>0.46283564814814815</v>
      </c>
      <c r="J28" s="116">
        <f>'Tiempos E-2'!AG38</f>
        <v>23</v>
      </c>
      <c r="K28" s="107"/>
      <c r="L28" s="115">
        <f>'Tiempos E-3'!M38</f>
        <v>0.109375</v>
      </c>
      <c r="M28" s="116">
        <f>'Tiempos E-3'!N38</f>
        <v>6</v>
      </c>
      <c r="N28" s="107"/>
      <c r="O28" s="115">
        <f>'Tiempos E-4'!N38</f>
        <v>0.0762962962962963</v>
      </c>
      <c r="P28" s="116">
        <f>'Tiempos E-4'!O38</f>
        <v>4</v>
      </c>
      <c r="Q28" s="107"/>
      <c r="R28" s="116"/>
      <c r="S28" s="117">
        <f t="shared" si="1"/>
        <v>44</v>
      </c>
      <c r="T28" s="118">
        <f t="shared" si="2"/>
        <v>0.7861226851851852</v>
      </c>
    </row>
    <row r="29" spans="1:20" ht="11.25">
      <c r="A29" s="112">
        <f t="shared" si="0"/>
        <v>19</v>
      </c>
      <c r="B29" s="113">
        <f>Equipos!A48</f>
        <v>69</v>
      </c>
      <c r="C29" s="114" t="str">
        <f>Equipos!B48</f>
        <v>SEO CICLOS GOMEZ</v>
      </c>
      <c r="D29" s="113" t="str">
        <f>Equipos!C48</f>
        <v>Aventura</v>
      </c>
      <c r="E29" s="106"/>
      <c r="F29" s="115">
        <f>'Tiempos E-1'!S48</f>
        <v>0.16281249999999997</v>
      </c>
      <c r="G29" s="116">
        <f>'Tiempos E-1'!T48</f>
        <v>11</v>
      </c>
      <c r="H29" s="107"/>
      <c r="I29" s="115">
        <f>'Tiempos E-2'!AF48</f>
        <v>0.4493750000000002</v>
      </c>
      <c r="J29" s="116">
        <f>'Tiempos E-2'!AG48</f>
        <v>24</v>
      </c>
      <c r="K29" s="107"/>
      <c r="L29" s="115">
        <f>'Tiempos E-3'!M48</f>
        <v>0.1078240740740739</v>
      </c>
      <c r="M29" s="116">
        <f>'Tiempos E-3'!N48</f>
        <v>5</v>
      </c>
      <c r="N29" s="107"/>
      <c r="O29" s="115">
        <f>'Tiempos E-4'!N48</f>
        <v>0.06965277777777779</v>
      </c>
      <c r="P29" s="116">
        <f>'Tiempos E-4'!O48</f>
        <v>4</v>
      </c>
      <c r="Q29" s="107"/>
      <c r="R29" s="116"/>
      <c r="S29" s="117">
        <f t="shared" si="1"/>
        <v>44</v>
      </c>
      <c r="T29" s="118">
        <f t="shared" si="2"/>
        <v>0.7896643518518518</v>
      </c>
    </row>
    <row r="30" spans="1:20" ht="11.25">
      <c r="A30" s="112">
        <f t="shared" si="0"/>
        <v>20</v>
      </c>
      <c r="B30" s="113">
        <f>Equipos!A13</f>
        <v>33</v>
      </c>
      <c r="C30" s="114" t="str">
        <f>Equipos!B13</f>
        <v>MATOJOMA RAID</v>
      </c>
      <c r="D30" s="113" t="str">
        <f>Equipos!C13</f>
        <v>Aventura</v>
      </c>
      <c r="E30" s="106"/>
      <c r="F30" s="115">
        <f>'Tiempos E-1'!S13</f>
        <v>0.1452546296296296</v>
      </c>
      <c r="G30" s="116">
        <f>'Tiempos E-1'!T13</f>
        <v>11</v>
      </c>
      <c r="H30" s="107"/>
      <c r="I30" s="115">
        <f>'Tiempos E-2'!AF13</f>
        <v>0.4629050925925927</v>
      </c>
      <c r="J30" s="116">
        <f>'Tiempos E-2'!AG13</f>
        <v>23</v>
      </c>
      <c r="K30" s="107"/>
      <c r="L30" s="115">
        <f>'Tiempos E-3'!M13</f>
        <v>0.1328125</v>
      </c>
      <c r="M30" s="116">
        <f>'Tiempos E-3'!N13</f>
        <v>5</v>
      </c>
      <c r="N30" s="107"/>
      <c r="O30" s="115">
        <f>'Tiempos E-4'!N13</f>
        <v>0.07674768518518515</v>
      </c>
      <c r="P30" s="116">
        <f>'Tiempos E-4'!O13</f>
        <v>5</v>
      </c>
      <c r="Q30" s="107"/>
      <c r="R30" s="116"/>
      <c r="S30" s="117">
        <f t="shared" si="1"/>
        <v>44</v>
      </c>
      <c r="T30" s="118">
        <f t="shared" si="2"/>
        <v>0.8177199074074075</v>
      </c>
    </row>
    <row r="31" spans="1:20" ht="11.25">
      <c r="A31" s="112">
        <f t="shared" si="0"/>
        <v>21</v>
      </c>
      <c r="B31" s="113">
        <f>Equipos!A41</f>
        <v>62</v>
      </c>
      <c r="C31" s="114" t="str">
        <f>Equipos!B41</f>
        <v>BOMBEIROS CORUÑA OS DE SEMPRE</v>
      </c>
      <c r="D31" s="113" t="str">
        <f>Equipos!C41</f>
        <v>Aventura</v>
      </c>
      <c r="E31" s="106"/>
      <c r="F31" s="115">
        <f>'Tiempos E-1'!S41</f>
        <v>0.16680555555555548</v>
      </c>
      <c r="G31" s="116">
        <f>'Tiempos E-1'!T41</f>
        <v>9</v>
      </c>
      <c r="H31" s="107"/>
      <c r="I31" s="115">
        <f>'Tiempos E-2'!AF41</f>
        <v>0.3913078703703705</v>
      </c>
      <c r="J31" s="116">
        <f>'Tiempos E-2'!AG41</f>
        <v>23</v>
      </c>
      <c r="K31" s="107"/>
      <c r="L31" s="115">
        <f>'Tiempos E-3'!M41</f>
        <v>0.17987268518518507</v>
      </c>
      <c r="M31" s="116">
        <f>'Tiempos E-3'!N41</f>
        <v>6</v>
      </c>
      <c r="N31" s="107"/>
      <c r="O31" s="115">
        <f>'Tiempos E-4'!N41</f>
        <v>0.06876157407407402</v>
      </c>
      <c r="P31" s="116">
        <f>'Tiempos E-4'!O41</f>
        <v>5</v>
      </c>
      <c r="Q31" s="107"/>
      <c r="R31" s="116"/>
      <c r="S31" s="117">
        <f t="shared" si="1"/>
        <v>43</v>
      </c>
      <c r="T31" s="118">
        <f t="shared" si="2"/>
        <v>0.8067476851851851</v>
      </c>
    </row>
    <row r="32" spans="1:20" ht="11.25">
      <c r="A32" s="112">
        <f t="shared" si="0"/>
        <v>22</v>
      </c>
      <c r="B32" s="113">
        <f>Equipos!A50</f>
        <v>71</v>
      </c>
      <c r="C32" s="114" t="str">
        <f>Equipos!B50</f>
        <v>DESTILARIA</v>
      </c>
      <c r="D32" s="113" t="str">
        <f>Equipos!C50</f>
        <v>Aventura</v>
      </c>
      <c r="E32" s="106"/>
      <c r="F32" s="115">
        <f>'Tiempos E-1'!S50</f>
        <v>0.14535879629629628</v>
      </c>
      <c r="G32" s="116">
        <f>'Tiempos E-1'!T50</f>
        <v>10</v>
      </c>
      <c r="H32" s="107"/>
      <c r="I32" s="115">
        <f>'Tiempos E-2'!AF50</f>
        <v>0.43442129629629633</v>
      </c>
      <c r="J32" s="116">
        <f>'Tiempos E-2'!AG50</f>
        <v>23</v>
      </c>
      <c r="K32" s="107"/>
      <c r="L32" s="115">
        <f>'Tiempos E-3'!M50</f>
        <v>0.1497453703703704</v>
      </c>
      <c r="M32" s="116">
        <f>'Tiempos E-3'!N50</f>
        <v>6</v>
      </c>
      <c r="N32" s="107"/>
      <c r="O32" s="115">
        <f>'Tiempos E-4'!N50</f>
        <v>0.08417824074074076</v>
      </c>
      <c r="P32" s="116">
        <f>'Tiempos E-4'!O50</f>
        <v>4</v>
      </c>
      <c r="Q32" s="107"/>
      <c r="R32" s="116"/>
      <c r="S32" s="117">
        <f t="shared" si="1"/>
        <v>43</v>
      </c>
      <c r="T32" s="118">
        <f t="shared" si="2"/>
        <v>0.8137037037037038</v>
      </c>
    </row>
    <row r="33" spans="1:20" ht="11.25">
      <c r="A33" s="112">
        <f t="shared" si="0"/>
        <v>23</v>
      </c>
      <c r="B33" s="113">
        <f>Equipos!A34</f>
        <v>54</v>
      </c>
      <c r="C33" s="114" t="str">
        <f>Equipos!B34</f>
        <v>Polaris Raid</v>
      </c>
      <c r="D33" s="113" t="str">
        <f>Equipos!C34</f>
        <v>Aventura</v>
      </c>
      <c r="E33" s="106"/>
      <c r="F33" s="115">
        <f>'Tiempos E-1'!S34</f>
        <v>0.1335069444444444</v>
      </c>
      <c r="G33" s="116">
        <f>'Tiempos E-1'!T34</f>
        <v>9</v>
      </c>
      <c r="H33" s="107"/>
      <c r="I33" s="115">
        <f>'Tiempos E-2'!AF34</f>
        <v>0.3872106481481482</v>
      </c>
      <c r="J33" s="116">
        <f>'Tiempos E-2'!AG34</f>
        <v>23</v>
      </c>
      <c r="K33" s="107"/>
      <c r="L33" s="115">
        <f>'Tiempos E-3'!M34</f>
        <v>0.13747685185185188</v>
      </c>
      <c r="M33" s="116">
        <f>'Tiempos E-3'!N34</f>
        <v>6</v>
      </c>
      <c r="N33" s="107"/>
      <c r="O33" s="115">
        <f>'Tiempos E-4'!N34</f>
        <v>0.0819212962962963</v>
      </c>
      <c r="P33" s="116">
        <f>'Tiempos E-4'!O34</f>
        <v>4</v>
      </c>
      <c r="Q33" s="107"/>
      <c r="R33" s="116"/>
      <c r="S33" s="117">
        <f t="shared" si="1"/>
        <v>42</v>
      </c>
      <c r="T33" s="118">
        <f t="shared" si="2"/>
        <v>0.7401157407407408</v>
      </c>
    </row>
    <row r="34" spans="1:20" ht="11.25">
      <c r="A34" s="112">
        <f t="shared" si="0"/>
        <v>24</v>
      </c>
      <c r="B34" s="113">
        <f>Equipos!A47</f>
        <v>68</v>
      </c>
      <c r="C34" s="114" t="str">
        <f>Equipos!B47</f>
        <v>SEO Atesvi</v>
      </c>
      <c r="D34" s="113" t="str">
        <f>Equipos!C47</f>
        <v>Aventura</v>
      </c>
      <c r="E34" s="106"/>
      <c r="F34" s="115">
        <f>'Tiempos E-1'!S47</f>
        <v>0.14915509259259258</v>
      </c>
      <c r="G34" s="116">
        <f>'Tiempos E-1'!T47</f>
        <v>9</v>
      </c>
      <c r="H34" s="107"/>
      <c r="I34" s="115">
        <f>'Tiempos E-2'!AF47</f>
        <v>0.4440625</v>
      </c>
      <c r="J34" s="116">
        <f>'Tiempos E-2'!AG47</f>
        <v>23</v>
      </c>
      <c r="K34" s="107"/>
      <c r="L34" s="115">
        <f>'Tiempos E-3'!M47</f>
        <v>0.1303240740740741</v>
      </c>
      <c r="M34" s="116">
        <f>'Tiempos E-3'!N47</f>
        <v>6</v>
      </c>
      <c r="N34" s="107"/>
      <c r="O34" s="115">
        <f>'Tiempos E-4'!N47</f>
        <v>0.06928240740740743</v>
      </c>
      <c r="P34" s="116">
        <f>'Tiempos E-4'!O47</f>
        <v>4</v>
      </c>
      <c r="Q34" s="107"/>
      <c r="R34" s="116"/>
      <c r="S34" s="117">
        <f t="shared" si="1"/>
        <v>42</v>
      </c>
      <c r="T34" s="118">
        <f t="shared" si="2"/>
        <v>0.7928240740740742</v>
      </c>
    </row>
    <row r="35" spans="1:20" ht="11.25">
      <c r="A35" s="112">
        <f t="shared" si="0"/>
        <v>25</v>
      </c>
      <c r="B35" s="113">
        <f>Equipos!A28</f>
        <v>48</v>
      </c>
      <c r="C35" s="114" t="str">
        <f>Equipos!B28</f>
        <v>Clube Mill</v>
      </c>
      <c r="D35" s="113" t="str">
        <f>Equipos!C28</f>
        <v>Aventura</v>
      </c>
      <c r="E35" s="106"/>
      <c r="F35" s="115">
        <f>'Tiempos E-1'!S28</f>
        <v>0.16297453703703707</v>
      </c>
      <c r="G35" s="116">
        <f>'Tiempos E-1'!T28</f>
        <v>11</v>
      </c>
      <c r="H35" s="107"/>
      <c r="I35" s="115">
        <f>'Tiempos E-2'!AF28</f>
        <v>0.47648148148148145</v>
      </c>
      <c r="J35" s="116">
        <f>'Tiempos E-2'!AG28</f>
        <v>23</v>
      </c>
      <c r="K35" s="107"/>
      <c r="L35" s="115">
        <f>'Tiempos E-3'!M28</f>
        <v>0.08694444444444449</v>
      </c>
      <c r="M35" s="116">
        <f>'Tiempos E-3'!N28</f>
        <v>3</v>
      </c>
      <c r="N35" s="107"/>
      <c r="O35" s="115">
        <f>'Tiempos E-4'!N28</f>
        <v>0.07545138888888892</v>
      </c>
      <c r="P35" s="116">
        <f>'Tiempos E-4'!O28</f>
        <v>5</v>
      </c>
      <c r="Q35" s="107"/>
      <c r="R35" s="116"/>
      <c r="S35" s="117">
        <f t="shared" si="1"/>
        <v>42</v>
      </c>
      <c r="T35" s="118">
        <f t="shared" si="2"/>
        <v>0.8018518518518518</v>
      </c>
    </row>
    <row r="36" spans="1:20" ht="11.25">
      <c r="A36" s="112">
        <f t="shared" si="0"/>
        <v>26</v>
      </c>
      <c r="B36" s="113">
        <f>Equipos!A39</f>
        <v>59</v>
      </c>
      <c r="C36" s="114" t="str">
        <f>Equipos!B39</f>
        <v>MONTAÑA FERROL ZAMPALAMEIRAS</v>
      </c>
      <c r="D36" s="113" t="str">
        <f>Equipos!C39</f>
        <v>Aventura</v>
      </c>
      <c r="E36" s="106"/>
      <c r="F36" s="115">
        <f>'Tiempos E-1'!S39</f>
        <v>0.13021990740740735</v>
      </c>
      <c r="G36" s="116">
        <f>'Tiempos E-1'!T39</f>
        <v>11</v>
      </c>
      <c r="H36" s="107"/>
      <c r="I36" s="115">
        <f>'Tiempos E-2'!AF39</f>
        <v>0.3781365740740741</v>
      </c>
      <c r="J36" s="116">
        <f>'Tiempos E-2'!AG39</f>
        <v>24</v>
      </c>
      <c r="K36" s="107"/>
      <c r="L36" s="115">
        <f>'Tiempos E-3'!M39</f>
        <v>0.10940972222222223</v>
      </c>
      <c r="M36" s="116">
        <f>'Tiempos E-3'!N39</f>
        <v>6</v>
      </c>
      <c r="N36" s="107"/>
      <c r="O36" s="115">
        <f>'Tiempos E-4'!N39</f>
        <v>0.0980092592592593</v>
      </c>
      <c r="P36" s="116">
        <v>0</v>
      </c>
      <c r="Q36" s="107"/>
      <c r="R36" s="116"/>
      <c r="S36" s="117">
        <f t="shared" si="1"/>
        <v>41</v>
      </c>
      <c r="T36" s="118">
        <f t="shared" si="2"/>
        <v>0.7157754629629629</v>
      </c>
    </row>
    <row r="37" spans="1:20" ht="11.25">
      <c r="A37" s="112">
        <f t="shared" si="0"/>
        <v>27</v>
      </c>
      <c r="B37" s="113">
        <f>Equipos!A44</f>
        <v>65</v>
      </c>
      <c r="C37" s="114" t="str">
        <f>Equipos!B44</f>
        <v>GALLAECIA PUFF</v>
      </c>
      <c r="D37" s="113" t="str">
        <f>Equipos!C44</f>
        <v>Aventura</v>
      </c>
      <c r="E37" s="106"/>
      <c r="F37" s="115">
        <f>'Tiempos E-1'!S44</f>
        <v>0.16964120370370367</v>
      </c>
      <c r="G37" s="116">
        <f>'Tiempos E-1'!T44</f>
        <v>11</v>
      </c>
      <c r="H37" s="107"/>
      <c r="I37" s="115">
        <f>'Tiempos E-2'!AF44</f>
        <v>0.4984027777777779</v>
      </c>
      <c r="J37" s="116">
        <f>'Tiempos E-2'!AG44</f>
        <v>24</v>
      </c>
      <c r="K37" s="107"/>
      <c r="L37" s="115">
        <f>'Tiempos E-3'!M44</f>
        <v>0.05681712962962959</v>
      </c>
      <c r="M37" s="116">
        <f>'Tiempos E-3'!N44</f>
        <v>3</v>
      </c>
      <c r="N37" s="107"/>
      <c r="O37" s="115">
        <f>'Tiempos E-4'!N44</f>
        <v>0.07570601851851855</v>
      </c>
      <c r="P37" s="116">
        <f>'Tiempos E-4'!O44</f>
        <v>3</v>
      </c>
      <c r="Q37" s="107"/>
      <c r="R37" s="116"/>
      <c r="S37" s="117">
        <f t="shared" si="1"/>
        <v>41</v>
      </c>
      <c r="T37" s="118">
        <f t="shared" si="2"/>
        <v>0.8005671296296297</v>
      </c>
    </row>
    <row r="38" spans="1:20" ht="11.25">
      <c r="A38" s="112">
        <f t="shared" si="0"/>
        <v>28</v>
      </c>
      <c r="B38" s="113">
        <f>Equipos!A12</f>
        <v>32</v>
      </c>
      <c r="C38" s="114" t="str">
        <f>Equipos!B12</f>
        <v>FAI CAMIÑO</v>
      </c>
      <c r="D38" s="113" t="str">
        <f>Equipos!C12</f>
        <v>Aventura</v>
      </c>
      <c r="E38" s="106"/>
      <c r="F38" s="115">
        <f>'Tiempos E-1'!S12</f>
        <v>0.15464120370370377</v>
      </c>
      <c r="G38" s="116">
        <f>'Tiempos E-1'!T12</f>
        <v>11</v>
      </c>
      <c r="H38" s="107"/>
      <c r="I38" s="115">
        <f>'Tiempos E-2'!AF12</f>
        <v>0.4396643518518518</v>
      </c>
      <c r="J38" s="116">
        <f>'Tiempos E-2'!AG12</f>
        <v>24</v>
      </c>
      <c r="K38" s="107"/>
      <c r="L38" s="115">
        <f>'Tiempos E-3'!M12</f>
        <v>0.1357870370370371</v>
      </c>
      <c r="M38" s="116">
        <f>'Tiempos E-3'!N12</f>
        <v>6</v>
      </c>
      <c r="N38" s="107"/>
      <c r="O38" s="115">
        <f>'Tiempos E-4'!N12</f>
        <v>0.08759259259259256</v>
      </c>
      <c r="P38" s="116">
        <f>'Tiempos E-4'!O12</f>
        <v>0</v>
      </c>
      <c r="Q38" s="107"/>
      <c r="R38" s="116"/>
      <c r="S38" s="117">
        <f t="shared" si="1"/>
        <v>41</v>
      </c>
      <c r="T38" s="118">
        <f t="shared" si="2"/>
        <v>0.8176851851851852</v>
      </c>
    </row>
    <row r="39" spans="1:20" ht="11.25">
      <c r="A39" s="112">
        <f t="shared" si="0"/>
        <v>29</v>
      </c>
      <c r="B39" s="113">
        <f>Equipos!A36</f>
        <v>56</v>
      </c>
      <c r="C39" s="114" t="str">
        <f>Equipos!B36</f>
        <v>ARNELA AVENTURA</v>
      </c>
      <c r="D39" s="113" t="str">
        <f>Equipos!C36</f>
        <v>Aventura</v>
      </c>
      <c r="E39" s="106"/>
      <c r="F39" s="115">
        <f>'Tiempos E-1'!S36</f>
        <v>0.14570601851851855</v>
      </c>
      <c r="G39" s="116">
        <f>'Tiempos E-1'!T36</f>
        <v>11</v>
      </c>
      <c r="H39" s="107"/>
      <c r="I39" s="115">
        <f>'Tiempos E-2'!AF36</f>
        <v>0.34528935185185183</v>
      </c>
      <c r="J39" s="116">
        <f>'Tiempos E-2'!AG36</f>
        <v>24</v>
      </c>
      <c r="K39" s="107"/>
      <c r="L39" s="115">
        <f>'Tiempos E-3'!M36</f>
        <v>0.11101851851851852</v>
      </c>
      <c r="M39" s="116">
        <f>'Tiempos E-3'!N36</f>
        <v>6</v>
      </c>
      <c r="N39" s="107"/>
      <c r="O39" s="115" t="str">
        <f>'Tiempos E-4'!N36</f>
        <v>no descarga</v>
      </c>
      <c r="P39" s="116">
        <f>'Tiempos E-4'!O36</f>
        <v>0</v>
      </c>
      <c r="Q39" s="107"/>
      <c r="R39" s="116"/>
      <c r="S39" s="117">
        <f t="shared" si="1"/>
        <v>41</v>
      </c>
      <c r="T39" s="118">
        <v>0.8541666666666666</v>
      </c>
    </row>
    <row r="40" spans="1:20" ht="11.25">
      <c r="A40" s="112">
        <f t="shared" si="0"/>
        <v>30</v>
      </c>
      <c r="B40" s="113">
        <f>Equipos!A20</f>
        <v>40</v>
      </c>
      <c r="C40" s="114" t="str">
        <f>Equipos!B20</f>
        <v>AS CABRAS TIRAN AO MONTE</v>
      </c>
      <c r="D40" s="113" t="str">
        <f>Equipos!C20</f>
        <v>Aventura</v>
      </c>
      <c r="E40" s="106"/>
      <c r="F40" s="115">
        <f>'Tiempos E-1'!S20</f>
        <v>0.16259259259259257</v>
      </c>
      <c r="G40" s="116">
        <f>'Tiempos E-1'!T20</f>
        <v>11</v>
      </c>
      <c r="H40" s="107"/>
      <c r="I40" s="115">
        <f>'Tiempos E-2'!AF20</f>
        <v>0.4891087962962963</v>
      </c>
      <c r="J40" s="116">
        <f>'Tiempos E-2'!AG20</f>
        <v>23</v>
      </c>
      <c r="K40" s="107"/>
      <c r="L40" s="115">
        <f>'Tiempos E-3'!M20</f>
        <v>0.07531250000000012</v>
      </c>
      <c r="M40" s="116">
        <f>'Tiempos E-3'!N20</f>
        <v>3</v>
      </c>
      <c r="N40" s="107"/>
      <c r="O40" s="115">
        <f>'Tiempos E-4'!N20</f>
        <v>0.06923611111111116</v>
      </c>
      <c r="P40" s="116">
        <f>'Tiempos E-4'!O20</f>
        <v>2</v>
      </c>
      <c r="Q40" s="107"/>
      <c r="R40" s="116"/>
      <c r="S40" s="117">
        <f t="shared" si="1"/>
        <v>39</v>
      </c>
      <c r="T40" s="118">
        <f>O40+L40+I40+F40</f>
        <v>0.7962500000000001</v>
      </c>
    </row>
    <row r="41" spans="1:20" ht="11.25">
      <c r="A41" s="112">
        <f t="shared" si="0"/>
        <v>31</v>
      </c>
      <c r="B41" s="113">
        <f>Equipos!A43</f>
        <v>64</v>
      </c>
      <c r="C41" s="114" t="str">
        <f>Equipos!B43</f>
        <v>ARTABROS FORMIGUEIRO</v>
      </c>
      <c r="D41" s="113" t="str">
        <f>Equipos!C43</f>
        <v>Aventura</v>
      </c>
      <c r="E41" s="106"/>
      <c r="F41" s="115">
        <f>'Tiempos E-1'!S43</f>
        <v>0.17537037037037034</v>
      </c>
      <c r="G41" s="116">
        <f>'Tiempos E-1'!T43</f>
        <v>11</v>
      </c>
      <c r="H41" s="107"/>
      <c r="I41" s="115">
        <f>'Tiempos E-2'!AF43</f>
        <v>0.49971064814814814</v>
      </c>
      <c r="J41" s="116">
        <f>'Tiempos E-2'!AG43</f>
        <v>22</v>
      </c>
      <c r="K41" s="107"/>
      <c r="L41" s="115">
        <f>'Tiempos E-3'!M43</f>
        <v>0.06489583333333337</v>
      </c>
      <c r="M41" s="116">
        <f>'Tiempos E-3'!N43</f>
        <v>3</v>
      </c>
      <c r="N41" s="107"/>
      <c r="O41" s="115">
        <f>'Tiempos E-4'!N43</f>
        <v>0.056979166666666636</v>
      </c>
      <c r="P41" s="116">
        <f>'Tiempos E-4'!O43</f>
        <v>3</v>
      </c>
      <c r="Q41" s="107"/>
      <c r="R41" s="116"/>
      <c r="S41" s="117">
        <f t="shared" si="1"/>
        <v>39</v>
      </c>
      <c r="T41" s="118">
        <f>O41+L41+I41+F41</f>
        <v>0.7969560185185185</v>
      </c>
    </row>
    <row r="42" spans="1:20" ht="11.25">
      <c r="A42" s="112">
        <f t="shared" si="0"/>
        <v>32</v>
      </c>
      <c r="B42" s="113">
        <f>Equipos!A23</f>
        <v>43</v>
      </c>
      <c r="C42" s="114" t="str">
        <f>Equipos!B23</f>
        <v>MONTAÑA FERROL AL COMPASS</v>
      </c>
      <c r="D42" s="113" t="str">
        <f>Equipos!C23</f>
        <v>Aventura</v>
      </c>
      <c r="E42" s="106"/>
      <c r="F42" s="115">
        <f>'Tiempos E-1'!S23</f>
        <v>0.15327546296296296</v>
      </c>
      <c r="G42" s="116">
        <f>'Tiempos E-1'!T23</f>
        <v>11</v>
      </c>
      <c r="H42" s="107"/>
      <c r="I42" s="115">
        <f>'Tiempos E-2'!AF23</f>
        <v>0.4914467592592594</v>
      </c>
      <c r="J42" s="116">
        <f>'Tiempos E-2'!AG23</f>
        <v>24</v>
      </c>
      <c r="K42" s="107"/>
      <c r="L42" s="115">
        <f>'Tiempos E-3'!M23</f>
        <v>0.09624999999999995</v>
      </c>
      <c r="M42" s="116">
        <f>'Tiempos E-3'!N23</f>
        <v>0</v>
      </c>
      <c r="N42" s="107"/>
      <c r="O42" s="115">
        <f>'Tiempos E-4'!N23</f>
        <v>0.08438657407407402</v>
      </c>
      <c r="P42" s="116">
        <f>'Tiempos E-4'!O23</f>
        <v>4</v>
      </c>
      <c r="Q42" s="107"/>
      <c r="R42" s="116"/>
      <c r="S42" s="117">
        <f t="shared" si="1"/>
        <v>39</v>
      </c>
      <c r="T42" s="118">
        <f>O42+L42+I42+F42</f>
        <v>0.8253587962962963</v>
      </c>
    </row>
    <row r="43" spans="1:20" ht="11.25">
      <c r="A43" s="112">
        <f t="shared" si="0"/>
        <v>33</v>
      </c>
      <c r="B43" s="113">
        <f>Equipos!A32</f>
        <v>52</v>
      </c>
      <c r="C43" s="114" t="str">
        <f>Equipos!B32</f>
        <v>RATAS DEL DESIERTO</v>
      </c>
      <c r="D43" s="113" t="str">
        <f>Equipos!C32</f>
        <v>Aventura</v>
      </c>
      <c r="E43" s="106"/>
      <c r="F43" s="115">
        <f>'Tiempos E-1'!S32</f>
        <v>0.12362268518518521</v>
      </c>
      <c r="G43" s="116">
        <f>'Tiempos E-1'!T32</f>
        <v>9</v>
      </c>
      <c r="H43" s="107"/>
      <c r="I43" s="115">
        <f>'Tiempos E-2'!AF32</f>
        <v>0.3916666666666666</v>
      </c>
      <c r="J43" s="116">
        <f>'Tiempos E-2'!AG32</f>
        <v>23</v>
      </c>
      <c r="K43" s="107"/>
      <c r="L43" s="115">
        <f>'Tiempos E-3'!M32</f>
        <v>0.13049768518518534</v>
      </c>
      <c r="M43" s="116">
        <f>'Tiempos E-3'!N32</f>
        <v>6</v>
      </c>
      <c r="N43" s="107"/>
      <c r="O43" s="115" t="str">
        <f>'Tiempos E-4'!N32</f>
        <v>no descarga</v>
      </c>
      <c r="P43" s="116">
        <f>'Tiempos E-4'!O32</f>
        <v>0</v>
      </c>
      <c r="Q43" s="107"/>
      <c r="R43" s="116"/>
      <c r="S43" s="117">
        <f t="shared" si="1"/>
        <v>38</v>
      </c>
      <c r="T43" s="118">
        <v>0.8541666666666666</v>
      </c>
    </row>
    <row r="44" spans="1:20" ht="11.25">
      <c r="A44" s="112">
        <f t="shared" si="0"/>
        <v>34</v>
      </c>
      <c r="B44" s="113">
        <f>Equipos!A29</f>
        <v>49</v>
      </c>
      <c r="C44" s="114" t="str">
        <f>Equipos!B29</f>
        <v>Clube Mbcp</v>
      </c>
      <c r="D44" s="113" t="str">
        <f>Equipos!C29</f>
        <v>Aventura</v>
      </c>
      <c r="E44" s="106"/>
      <c r="F44" s="115">
        <f>'Tiempos E-1'!S29</f>
        <v>0.17944444444444446</v>
      </c>
      <c r="G44" s="116">
        <f>'Tiempos E-1'!T29</f>
        <v>11</v>
      </c>
      <c r="H44" s="107"/>
      <c r="I44" s="115">
        <f>'Tiempos E-2'!AF29</f>
        <v>0.43668981481481484</v>
      </c>
      <c r="J44" s="116">
        <f>'Tiempos E-2'!AG29</f>
        <v>20</v>
      </c>
      <c r="K44" s="107"/>
      <c r="L44" s="115">
        <f>'Tiempos E-3'!M29</f>
        <v>0.12761574074074078</v>
      </c>
      <c r="M44" s="116">
        <f>'Tiempos E-3'!N29</f>
        <v>0</v>
      </c>
      <c r="N44" s="107"/>
      <c r="O44" s="115">
        <f>'Tiempos E-4'!N29</f>
        <v>0.09291666666666665</v>
      </c>
      <c r="P44" s="116">
        <v>0</v>
      </c>
      <c r="Q44" s="107"/>
      <c r="R44" s="116"/>
      <c r="S44" s="117">
        <f t="shared" si="1"/>
        <v>31</v>
      </c>
      <c r="T44" s="118">
        <f>O44+L44+I44+F44</f>
        <v>0.8366666666666667</v>
      </c>
    </row>
    <row r="45" spans="1:20" ht="11.25">
      <c r="A45" s="112">
        <f t="shared" si="0"/>
        <v>35</v>
      </c>
      <c r="B45" s="113">
        <f>Equipos!A49</f>
        <v>70</v>
      </c>
      <c r="C45" s="114" t="str">
        <f>Equipos!B49</f>
        <v>QUENLLA RAID</v>
      </c>
      <c r="D45" s="113" t="str">
        <f>Equipos!C49</f>
        <v>Aventura</v>
      </c>
      <c r="E45" s="106"/>
      <c r="F45" s="115">
        <f>'Tiempos E-1'!S49</f>
        <v>0.20847222222222223</v>
      </c>
      <c r="G45" s="116">
        <f>'Tiempos E-1'!T49</f>
        <v>9</v>
      </c>
      <c r="H45" s="107"/>
      <c r="I45" s="115">
        <f>'Tiempos E-2'!AF49</f>
        <v>0.4001041666666668</v>
      </c>
      <c r="J45" s="116">
        <f>'Tiempos E-2'!AG49</f>
        <v>13</v>
      </c>
      <c r="K45" s="107"/>
      <c r="L45" s="115">
        <f>'Tiempos E-3'!M49</f>
        <v>0.11099537037037033</v>
      </c>
      <c r="M45" s="116">
        <f>'Tiempos E-3'!N49</f>
        <v>3</v>
      </c>
      <c r="N45" s="107"/>
      <c r="O45" s="115">
        <f>'Tiempos E-4'!N49</f>
        <v>0.07444444444444442</v>
      </c>
      <c r="P45" s="116">
        <f>'Tiempos E-4'!O49</f>
        <v>5</v>
      </c>
      <c r="Q45" s="107"/>
      <c r="R45" s="116"/>
      <c r="S45" s="117">
        <f t="shared" si="1"/>
        <v>30</v>
      </c>
      <c r="T45" s="118">
        <f>O45+L45+I45+F45</f>
        <v>0.7940162037037037</v>
      </c>
    </row>
    <row r="46" spans="1:20" ht="11.25">
      <c r="A46" s="112">
        <f t="shared" si="0"/>
        <v>36</v>
      </c>
      <c r="B46" s="113">
        <f>Equipos!A35</f>
        <v>55</v>
      </c>
      <c r="C46" s="114" t="str">
        <f>Equipos!B35</f>
        <v>MAGERIT DA +</v>
      </c>
      <c r="D46" s="113" t="str">
        <f>Equipos!C35</f>
        <v>Aventura</v>
      </c>
      <c r="E46" s="106"/>
      <c r="F46" s="115">
        <f>'Tiempos E-1'!S35</f>
        <v>0.19435185185185183</v>
      </c>
      <c r="G46" s="116">
        <f>'Tiempos E-1'!T35</f>
        <v>11</v>
      </c>
      <c r="H46" s="107"/>
      <c r="I46" s="115">
        <f>'Tiempos E-2'!AF35</f>
        <v>0.44526620370370373</v>
      </c>
      <c r="J46" s="116">
        <f>'Tiempos E-2'!AG35</f>
        <v>14</v>
      </c>
      <c r="K46" s="107"/>
      <c r="L46" s="115">
        <f>'Tiempos E-3'!M35</f>
        <v>0.07827546296296295</v>
      </c>
      <c r="M46" s="116">
        <f>'Tiempos E-3'!N35</f>
        <v>1</v>
      </c>
      <c r="N46" s="107"/>
      <c r="O46" s="115">
        <f>'Tiempos E-4'!N35</f>
        <v>0.04138888888888892</v>
      </c>
      <c r="P46" s="116">
        <f>'Tiempos E-4'!O35</f>
        <v>2</v>
      </c>
      <c r="Q46" s="107"/>
      <c r="R46" s="116"/>
      <c r="S46" s="117">
        <f t="shared" si="1"/>
        <v>28</v>
      </c>
      <c r="T46" s="118">
        <f>O46+L46+I46+F46</f>
        <v>0.7592824074074074</v>
      </c>
    </row>
    <row r="47" spans="1:20" ht="11.25">
      <c r="A47" s="112">
        <f t="shared" si="0"/>
        <v>37</v>
      </c>
      <c r="B47" s="113">
        <f>Equipos!A31</f>
        <v>51</v>
      </c>
      <c r="C47" s="114" t="str">
        <f>Equipos!B31</f>
        <v>HASTICAO</v>
      </c>
      <c r="D47" s="113" t="str">
        <f>Equipos!C31</f>
        <v>Aventura</v>
      </c>
      <c r="E47" s="106"/>
      <c r="F47" s="115">
        <f>'Tiempos E-1'!S31</f>
        <v>0.17554398148148148</v>
      </c>
      <c r="G47" s="116">
        <f>'Tiempos E-1'!T31</f>
        <v>11</v>
      </c>
      <c r="H47" s="107"/>
      <c r="I47" s="115" t="str">
        <f>'Tiempos E-2'!AF31</f>
        <v>abandona</v>
      </c>
      <c r="J47" s="116">
        <f>'Tiempos E-2'!AG31</f>
        <v>8</v>
      </c>
      <c r="K47" s="107"/>
      <c r="L47" s="115" t="str">
        <f>'Tiempos E-3'!M31</f>
        <v>no sale</v>
      </c>
      <c r="M47" s="116">
        <f>'Tiempos E-3'!N31</f>
        <v>6</v>
      </c>
      <c r="N47" s="107"/>
      <c r="O47" s="115" t="str">
        <f>'Tiempos E-4'!N31</f>
        <v>no sale</v>
      </c>
      <c r="P47" s="116">
        <f>'Tiempos E-4'!O31</f>
        <v>0</v>
      </c>
      <c r="Q47" s="107"/>
      <c r="R47" s="116"/>
      <c r="S47" s="117">
        <f t="shared" si="1"/>
        <v>25</v>
      </c>
      <c r="T47" s="118" t="s">
        <v>128</v>
      </c>
    </row>
    <row r="48" spans="1:20" ht="11.25">
      <c r="A48" s="112">
        <f t="shared" si="0"/>
        <v>38</v>
      </c>
      <c r="B48" s="113">
        <f>Equipos!A42</f>
        <v>63</v>
      </c>
      <c r="C48" s="114" t="str">
        <f>Equipos!B42</f>
        <v>KASIRAIDERS</v>
      </c>
      <c r="D48" s="113" t="str">
        <f>Equipos!C42</f>
        <v>Aventura</v>
      </c>
      <c r="E48" s="106"/>
      <c r="F48" s="115">
        <f>'Tiempos E-1'!S42</f>
        <v>0.22813657407407412</v>
      </c>
      <c r="G48" s="116">
        <f>'Tiempos E-1'!T42</f>
        <v>11</v>
      </c>
      <c r="H48" s="107"/>
      <c r="I48" s="115">
        <f>'Tiempos E-2'!AF42</f>
        <v>0.515613425925926</v>
      </c>
      <c r="J48" s="116">
        <f>'Tiempos E-2'!AG42</f>
        <v>9</v>
      </c>
      <c r="K48" s="107"/>
      <c r="L48" s="115">
        <f>'Tiempos E-3'!M42</f>
        <v>0</v>
      </c>
      <c r="M48" s="116">
        <f>'Tiempos E-3'!N42</f>
        <v>0</v>
      </c>
      <c r="N48" s="107"/>
      <c r="O48" s="115">
        <f>'Tiempos E-4'!N42</f>
        <v>0.0846527777777778</v>
      </c>
      <c r="P48" s="116">
        <f>'Tiempos E-4'!O42</f>
        <v>3</v>
      </c>
      <c r="Q48" s="107"/>
      <c r="R48" s="116"/>
      <c r="S48" s="117">
        <f t="shared" si="1"/>
        <v>23</v>
      </c>
      <c r="T48" s="118">
        <f>O48+L48+I48+F48</f>
        <v>0.8284027777777778</v>
      </c>
    </row>
    <row r="49" spans="1:20" ht="11.25">
      <c r="A49" s="112">
        <f t="shared" si="0"/>
        <v>39</v>
      </c>
      <c r="B49" s="113">
        <f>Equipos!A40</f>
        <v>60</v>
      </c>
      <c r="C49" s="114" t="str">
        <f>Equipos!B40</f>
        <v>SULSLOWLY</v>
      </c>
      <c r="D49" s="113" t="str">
        <f>Equipos!C40</f>
        <v>Aventura</v>
      </c>
      <c r="E49" s="106"/>
      <c r="F49" s="115">
        <f>'Tiempos E-1'!S40</f>
        <v>0.1924884259259259</v>
      </c>
      <c r="G49" s="116">
        <f>'Tiempos E-1'!T40</f>
        <v>11</v>
      </c>
      <c r="H49" s="107"/>
      <c r="I49" s="115">
        <f>'Tiempos E-2'!AF40</f>
        <v>0.5512615740740742</v>
      </c>
      <c r="J49" s="116">
        <f>'Tiempos E-2'!AG40</f>
        <v>0</v>
      </c>
      <c r="K49" s="107"/>
      <c r="L49" s="115">
        <f>'Tiempos E-3'!M40</f>
        <v>0</v>
      </c>
      <c r="M49" s="116">
        <f>'Tiempos E-3'!N40</f>
        <v>0</v>
      </c>
      <c r="N49" s="107"/>
      <c r="O49" s="115">
        <f>'Tiempos E-4'!N40</f>
        <v>0.06949074074074069</v>
      </c>
      <c r="P49" s="116">
        <f>'Tiempos E-4'!O40</f>
        <v>3</v>
      </c>
      <c r="Q49" s="107"/>
      <c r="R49" s="116"/>
      <c r="S49" s="117">
        <f t="shared" si="1"/>
        <v>14</v>
      </c>
      <c r="T49" s="118">
        <f>O49+L49+I49+F49</f>
        <v>0.8132407407407407</v>
      </c>
    </row>
    <row r="50" spans="1:20" ht="11.25">
      <c r="A50" s="112">
        <f t="shared" si="0"/>
        <v>40</v>
      </c>
      <c r="B50" s="113">
        <f>Equipos!A15</f>
        <v>35</v>
      </c>
      <c r="C50" s="114" t="str">
        <f>Equipos!B15</f>
        <v>KABUTEI</v>
      </c>
      <c r="D50" s="113" t="str">
        <f>Equipos!C15</f>
        <v>Aventura</v>
      </c>
      <c r="E50" s="106"/>
      <c r="F50" s="115">
        <f>'Tiempos E-1'!S15</f>
        <v>0.16797453703703707</v>
      </c>
      <c r="G50" s="116">
        <f>'Tiempos E-1'!T15</f>
        <v>10</v>
      </c>
      <c r="H50" s="107"/>
      <c r="I50" s="115">
        <f>'Tiempos E-2'!AF15</f>
        <v>0.25900462962962967</v>
      </c>
      <c r="J50" s="116">
        <f>'Tiempos E-2'!AG15</f>
        <v>4</v>
      </c>
      <c r="K50" s="107"/>
      <c r="L50" s="115" t="str">
        <f>'Tiempos E-3'!M15</f>
        <v>no sale</v>
      </c>
      <c r="M50" s="116">
        <f>'Tiempos E-3'!N15</f>
        <v>0</v>
      </c>
      <c r="N50" s="107"/>
      <c r="O50" s="115" t="str">
        <f>'Tiempos E-4'!N15</f>
        <v>no sale</v>
      </c>
      <c r="P50" s="116">
        <f>'Tiempos E-4'!O15</f>
        <v>0</v>
      </c>
      <c r="Q50" s="107"/>
      <c r="R50" s="116"/>
      <c r="S50" s="117">
        <f t="shared" si="1"/>
        <v>14</v>
      </c>
      <c r="T50" s="118" t="s">
        <v>128</v>
      </c>
    </row>
    <row r="51" spans="1:20" ht="11.25">
      <c r="A51" s="112">
        <f t="shared" si="0"/>
        <v>41</v>
      </c>
      <c r="B51" s="113">
        <f>Equipos!A37</f>
        <v>57</v>
      </c>
      <c r="C51" s="114" t="str">
        <f>Equipos!B37</f>
        <v>Polar Bombeiros Team</v>
      </c>
      <c r="D51" s="113" t="str">
        <f>Equipos!C37</f>
        <v>Aventura</v>
      </c>
      <c r="E51" s="106"/>
      <c r="F51" s="115">
        <f>'Tiempos E-1'!S37</f>
        <v>0.15526620370370364</v>
      </c>
      <c r="G51" s="116">
        <f>'Tiempos E-1'!T37</f>
        <v>6</v>
      </c>
      <c r="H51" s="107"/>
      <c r="I51" s="115" t="str">
        <f>'Tiempos E-2'!AF37</f>
        <v>abandona</v>
      </c>
      <c r="J51" s="116">
        <f>'Tiempos E-2'!AG37</f>
        <v>0</v>
      </c>
      <c r="K51" s="107"/>
      <c r="L51" s="115" t="str">
        <f>'Tiempos E-3'!M37</f>
        <v>no sale</v>
      </c>
      <c r="M51" s="116">
        <f>'Tiempos E-3'!N37</f>
        <v>0</v>
      </c>
      <c r="N51" s="107"/>
      <c r="O51" s="115" t="str">
        <f>'Tiempos E-4'!N37</f>
        <v>no sale</v>
      </c>
      <c r="P51" s="116">
        <f>'Tiempos E-4'!O37</f>
        <v>0</v>
      </c>
      <c r="Q51" s="107"/>
      <c r="R51" s="116"/>
      <c r="S51" s="117">
        <f t="shared" si="1"/>
        <v>6</v>
      </c>
      <c r="T51" s="118" t="s">
        <v>128</v>
      </c>
    </row>
    <row r="52" spans="10:20" ht="11.25">
      <c r="J52" s="7"/>
      <c r="M52" s="7"/>
      <c r="N52" s="7"/>
      <c r="P52" s="7"/>
      <c r="Q52" s="7"/>
      <c r="R52" s="7"/>
      <c r="T52" s="7"/>
    </row>
    <row r="53" spans="2:20" s="136" customFormat="1" ht="12.75">
      <c r="B53" s="137"/>
      <c r="C53" s="137"/>
      <c r="D53" s="138"/>
      <c r="E53" s="137"/>
      <c r="F53" s="137"/>
      <c r="G53" s="137"/>
      <c r="H53" s="137"/>
      <c r="I53" s="139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</row>
    <row r="54" spans="2:20" s="136" customFormat="1" ht="12.75">
      <c r="B54" s="140"/>
      <c r="C54" s="140"/>
      <c r="D54" s="141"/>
      <c r="E54" s="140"/>
      <c r="F54" s="140"/>
      <c r="G54" s="140"/>
      <c r="H54" s="140"/>
      <c r="I54" s="142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2:20" s="136" customFormat="1" ht="12.75">
      <c r="B55" s="140"/>
      <c r="C55" s="140"/>
      <c r="D55" s="141"/>
      <c r="E55" s="140"/>
      <c r="F55" s="140"/>
      <c r="G55" s="140"/>
      <c r="H55" s="140"/>
      <c r="I55" s="14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2:20" s="136" customFormat="1" ht="11.25">
      <c r="B56" s="143"/>
      <c r="D56" s="143"/>
      <c r="E56" s="94"/>
      <c r="F56" s="144"/>
      <c r="G56" s="96"/>
      <c r="H56" s="96"/>
      <c r="I56" s="144"/>
      <c r="J56" s="96"/>
      <c r="K56" s="96"/>
      <c r="L56" s="144"/>
      <c r="M56" s="96"/>
      <c r="N56" s="96"/>
      <c r="O56" s="144"/>
      <c r="P56" s="96"/>
      <c r="Q56" s="96"/>
      <c r="R56" s="145"/>
      <c r="T56" s="96"/>
    </row>
    <row r="57" spans="2:20" s="136" customFormat="1" ht="11.25">
      <c r="B57" s="146"/>
      <c r="C57" s="146"/>
      <c r="D57" s="147"/>
      <c r="E57" s="146"/>
      <c r="F57" s="146"/>
      <c r="G57" s="146"/>
      <c r="H57" s="146"/>
      <c r="I57" s="148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2:20" s="136" customFormat="1" ht="11.25">
      <c r="B58" s="149"/>
      <c r="C58" s="149"/>
      <c r="D58" s="143"/>
      <c r="E58" s="149"/>
      <c r="F58" s="149"/>
      <c r="G58" s="149"/>
      <c r="H58" s="149"/>
      <c r="I58" s="150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</row>
    <row r="59" spans="2:20" s="136" customFormat="1" ht="11.25">
      <c r="B59" s="149"/>
      <c r="C59" s="149"/>
      <c r="D59" s="143"/>
      <c r="E59" s="149"/>
      <c r="F59" s="149"/>
      <c r="G59" s="149"/>
      <c r="H59" s="149"/>
      <c r="I59" s="150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</row>
    <row r="60" spans="2:20" s="136" customFormat="1" ht="11.25">
      <c r="B60" s="149"/>
      <c r="D60" s="143"/>
      <c r="E60" s="94"/>
      <c r="F60" s="144"/>
      <c r="G60" s="96"/>
      <c r="H60" s="96"/>
      <c r="I60" s="144"/>
      <c r="J60" s="96"/>
      <c r="K60" s="96"/>
      <c r="L60" s="144"/>
      <c r="M60" s="96"/>
      <c r="N60" s="96"/>
      <c r="O60" s="144"/>
      <c r="P60" s="96"/>
      <c r="Q60" s="96"/>
      <c r="R60" s="145"/>
      <c r="T60" s="96"/>
    </row>
    <row r="61" spans="2:20" s="136" customFormat="1" ht="11.25">
      <c r="B61" s="143"/>
      <c r="D61" s="143"/>
      <c r="E61" s="94"/>
      <c r="F61" s="144"/>
      <c r="G61" s="96"/>
      <c r="H61" s="96"/>
      <c r="I61" s="144"/>
      <c r="J61" s="96"/>
      <c r="K61" s="96"/>
      <c r="L61" s="144"/>
      <c r="M61" s="96"/>
      <c r="N61" s="96"/>
      <c r="O61" s="144"/>
      <c r="P61" s="96"/>
      <c r="Q61" s="96"/>
      <c r="R61" s="145"/>
      <c r="T61" s="96"/>
    </row>
    <row r="62" spans="2:20" s="136" customFormat="1" ht="11.25">
      <c r="B62" s="143"/>
      <c r="D62" s="143"/>
      <c r="E62" s="94"/>
      <c r="F62" s="144"/>
      <c r="G62" s="96"/>
      <c r="H62" s="96"/>
      <c r="I62" s="144"/>
      <c r="J62" s="96"/>
      <c r="K62" s="96"/>
      <c r="L62" s="144"/>
      <c r="M62" s="96"/>
      <c r="N62" s="96"/>
      <c r="O62" s="144"/>
      <c r="P62" s="96"/>
      <c r="Q62" s="96"/>
      <c r="R62" s="145"/>
      <c r="T62" s="96"/>
    </row>
    <row r="63" spans="2:20" s="136" customFormat="1" ht="12.75">
      <c r="B63" s="137"/>
      <c r="C63" s="137"/>
      <c r="D63" s="138"/>
      <c r="E63" s="137"/>
      <c r="F63" s="137"/>
      <c r="G63" s="137"/>
      <c r="H63" s="137"/>
      <c r="I63" s="139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2:20" s="136" customFormat="1" ht="12.75">
      <c r="B64" s="140"/>
      <c r="C64" s="140"/>
      <c r="D64" s="141"/>
      <c r="E64" s="140"/>
      <c r="F64" s="140"/>
      <c r="G64" s="140"/>
      <c r="H64" s="140"/>
      <c r="I64" s="142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spans="2:20" s="136" customFormat="1" ht="12.75">
      <c r="B65" s="140"/>
      <c r="C65" s="140"/>
      <c r="D65" s="141"/>
      <c r="E65" s="140"/>
      <c r="F65" s="140"/>
      <c r="G65" s="140"/>
      <c r="H65" s="140"/>
      <c r="I65" s="142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</row>
  </sheetData>
  <sheetProtection/>
  <mergeCells count="9">
    <mergeCell ref="R9:T9"/>
    <mergeCell ref="F8:G8"/>
    <mergeCell ref="I8:J8"/>
    <mergeCell ref="L8:M8"/>
    <mergeCell ref="O8:P8"/>
    <mergeCell ref="F9:G9"/>
    <mergeCell ref="I9:J9"/>
    <mergeCell ref="L9:M9"/>
    <mergeCell ref="O9:P9"/>
  </mergeCells>
  <conditionalFormatting sqref="F11:G51 I11:J51 L11:M51 O11:P51 R11:R51">
    <cfRule type="cellIs" priority="18" dxfId="2" operator="lessThanOrEqual" stopIfTrue="1">
      <formula>0</formula>
    </cfRule>
  </conditionalFormatting>
  <conditionalFormatting sqref="S11:S51">
    <cfRule type="cellIs" priority="17" dxfId="0" operator="lessThanOrEqual" stopIfTrue="1">
      <formula>0</formula>
    </cfRule>
  </conditionalFormatting>
  <conditionalFormatting sqref="T11:T51">
    <cfRule type="cellIs" priority="16" dxfId="0" operator="equal" stopIfTrue="1">
      <formula>0</formula>
    </cfRule>
  </conditionalFormatting>
  <conditionalFormatting sqref="F11:G51 I11:J51 L11:M51 O11:P51 R11:R51">
    <cfRule type="cellIs" priority="15" dxfId="2" operator="lessThanOrEqual" stopIfTrue="1">
      <formula>0</formula>
    </cfRule>
  </conditionalFormatting>
  <conditionalFormatting sqref="S11:S51">
    <cfRule type="cellIs" priority="14" dxfId="0" operator="lessThanOrEqual" stopIfTrue="1">
      <formula>0</formula>
    </cfRule>
  </conditionalFormatting>
  <conditionalFormatting sqref="T11:T51">
    <cfRule type="cellIs" priority="13" dxfId="0" operator="equal" stopIfTrue="1">
      <formula>0</formula>
    </cfRule>
  </conditionalFormatting>
  <conditionalFormatting sqref="F11:G51 I11:J51 L11:M51 O11:P51 R11:R51">
    <cfRule type="cellIs" priority="12" dxfId="2" operator="lessThanOrEqual" stopIfTrue="1">
      <formula>0</formula>
    </cfRule>
  </conditionalFormatting>
  <conditionalFormatting sqref="S11:S51">
    <cfRule type="cellIs" priority="11" dxfId="0" operator="lessThanOrEqual" stopIfTrue="1">
      <formula>0</formula>
    </cfRule>
  </conditionalFormatting>
  <conditionalFormatting sqref="T11:T51">
    <cfRule type="cellIs" priority="10" dxfId="0" operator="equal" stopIfTrue="1">
      <formula>0</formula>
    </cfRule>
  </conditionalFormatting>
  <conditionalFormatting sqref="F11:G51 I11:J51 L11:M51 O11:P51 R11:R51">
    <cfRule type="cellIs" priority="9" dxfId="2" operator="lessThanOrEqual" stopIfTrue="1">
      <formula>0</formula>
    </cfRule>
  </conditionalFormatting>
  <conditionalFormatting sqref="S11:S51">
    <cfRule type="cellIs" priority="8" dxfId="0" operator="lessThanOrEqual" stopIfTrue="1">
      <formula>0</formula>
    </cfRule>
  </conditionalFormatting>
  <conditionalFormatting sqref="T11:T51">
    <cfRule type="cellIs" priority="7" dxfId="0" operator="equal" stopIfTrue="1">
      <formula>0</formula>
    </cfRule>
  </conditionalFormatting>
  <conditionalFormatting sqref="F11:G51 I11:J51 L11:M51 O11:P51 R11:R51">
    <cfRule type="cellIs" priority="6" dxfId="2" operator="lessThanOrEqual" stopIfTrue="1">
      <formula>0</formula>
    </cfRule>
  </conditionalFormatting>
  <conditionalFormatting sqref="S11:S51">
    <cfRule type="cellIs" priority="5" dxfId="0" operator="lessThanOrEqual" stopIfTrue="1">
      <formula>0</formula>
    </cfRule>
  </conditionalFormatting>
  <conditionalFormatting sqref="T11:T51">
    <cfRule type="cellIs" priority="4" dxfId="0" operator="equal" stopIfTrue="1">
      <formula>0</formula>
    </cfRule>
  </conditionalFormatting>
  <conditionalFormatting sqref="F11:G51 I11:J51 L11:M51 O11:P51 R11:R51">
    <cfRule type="cellIs" priority="3" dxfId="2" operator="lessThanOrEqual" stopIfTrue="1">
      <formula>0</formula>
    </cfRule>
  </conditionalFormatting>
  <conditionalFormatting sqref="S11:S51">
    <cfRule type="cellIs" priority="2" dxfId="0" operator="lessThanOrEqual" stopIfTrue="1">
      <formula>0</formula>
    </cfRule>
  </conditionalFormatting>
  <conditionalFormatting sqref="T11:T5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G0195</cp:lastModifiedBy>
  <dcterms:modified xsi:type="dcterms:W3CDTF">2011-04-26T11:07:14Z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