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<sst xmlns="http://schemas.openxmlformats.org/spreadsheetml/2006/main" count="711" uniqueCount="267">
  <si>
    <t>RANK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</si>
  <si>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</si>
  <si>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</si>
  <si>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</si>
  <si>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</si>
  <si>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</si>
  <si>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</si>
  <si>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</si>
  <si>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</si>
  <si>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</si>
  <si>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</si>
  <si>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</si>
  <si>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</si>
  <si>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</si>
  <si>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</si>
  <si>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</si>
  <si>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</si>
  <si>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</si>
  <si>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</si>
  <si>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</si>
  <si>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</si>
  <si>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</si>
  <si>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</si>
  <si>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</si>
  <si>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</si>
  <si>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PTOSTOT</t>
  </si>
  <si>
    <t xml:space="preserve">     BAREMO ACCESO A EQUIPO NACIONALES JUNIOR, SUB18 Y SUB16 TEMPORADA 2007</t>
  </si>
  <si>
    <t xml:space="preserve">  43   499 FRONTELA MUCIENTES, ÁNGEL     VALLADOLID VALLADOLID      2:46:05 </t>
  </si>
  <si>
    <t xml:space="preserve">  44   622 SANTOYO MEDINA, FERRAN        VELETA GRANADA             2:53:07 </t>
  </si>
  <si>
    <t xml:space="preserve">D21E  (23)              </t>
  </si>
  <si>
    <t xml:space="preserve">   3   347 GIL BROTONS, ESTHER           COLIVENC ONIL              1:23:31 </t>
  </si>
  <si>
    <t xml:space="preserve">   5   375 F. VALLEDOR, ANNABEL          BADALONA-O BADALONA        1:24:18 </t>
  </si>
  <si>
    <t xml:space="preserve">  10   337 GIL SANCHEZ, ALICIA           COLIVENC ONIL              1:35:29 </t>
  </si>
  <si>
    <t xml:space="preserve">  11   239 ESMERALDA, RUIZ ALONSO        SANT JOAN ALICANTE         1:40:49 </t>
  </si>
  <si>
    <t xml:space="preserve">  12   268 SAMPER SANZ, ROSA ANA         VILLENA-O Villena          1:51:35 </t>
  </si>
  <si>
    <t xml:space="preserve">  14   583 ESPESO GAYTE, ELENA           IMPERDIBLE POZUELO ALARCO  1:54:28 </t>
  </si>
  <si>
    <t xml:space="preserve">  15   505 GIL DE LA VEGA, PAULA         COMA MALAGA                1:58:25 </t>
  </si>
  <si>
    <t xml:space="preserve">  16   762 GIL BROTONS, AMPARO           PEÑA GUARA HUESCA          1:59:46 </t>
  </si>
  <si>
    <t xml:space="preserve">  17   621 BAENA ALBERT, AURORA          VELETA GRANADA             2:14:21 </t>
  </si>
  <si>
    <t xml:space="preserve">  18   470 SILLA MARTINEZ, LLUISA        XINO XANO BARCELONA        2:31:28 </t>
  </si>
  <si>
    <t xml:space="preserve">  19   497 GIRONA CEJUDO, SONIA          VALLADOLID VALLADOLID      2:53:22 </t>
  </si>
  <si>
    <t xml:space="preserve">       240 GARCIA PASTOR, VICTORIA       SANT JOAN ALICANTE        en tarj. </t>
  </si>
  <si>
    <t xml:space="preserve">       501 PETRAMAN, ESTELLE             LA BRUJULA CANGAS DE ONIS en tarj. </t>
  </si>
  <si>
    <t xml:space="preserve">       576 RÀFOLS PERRAMON, ONA          C.O.C. BARCELONA          en tarj. </t>
  </si>
  <si>
    <t xml:space="preserve">       856 DANIELSSON, MAGDALENA         LIDINGO SUECIA            en tarj. </t>
  </si>
  <si>
    <t xml:space="preserve">H21E  (54)              </t>
  </si>
  <si>
    <t xml:space="preserve">   7   224 LOPEZ LOPEZ, ANTONIO          GODIH Albacete             1:27:50 </t>
  </si>
  <si>
    <t xml:space="preserve">  12   327 RICO MIRA, NESTOR             COLIVENC ONIL              1:32:35 </t>
  </si>
  <si>
    <t xml:space="preserve">  14   581 GOMEZ PRADA, JAVIER           IMPERDIBLE POZUELO ALARCO  1:34:57 </t>
  </si>
  <si>
    <t xml:space="preserve">  18   377 FERRER, LLUÍS                 BADALONA-O BADALONA        1:39:57 </t>
  </si>
  <si>
    <t xml:space="preserve">  20   502 MARTIN GOMEZ, RAUL            LA BRUJULA CANGAS DE ONIS  1:40:24 </t>
  </si>
  <si>
    <t xml:space="preserve">  22   637 GARCIA GONZALEZ, EDUARD       FARRA-O VILASSAR DE DALT   1:42:25 </t>
  </si>
  <si>
    <t xml:space="preserve">  24   263 NAVARRO CUTILLAS, FCO. MANUEL VILLENA-O Villena          1:46:11 </t>
  </si>
  <si>
    <t xml:space="preserve">  25   580 JIMENEZ JIMENEZ, ISMAEL       IMPERDIBLE POZUELO ALARCO  1:46:31 </t>
  </si>
  <si>
    <t xml:space="preserve">  26   611 CASADO MORA, JUAN MANUEL      VELETA GRANADA             1:46:47 </t>
  </si>
  <si>
    <t xml:space="preserve">  27   582 MINGUEZ VIÑAMBRES, ALBERTO    IMPERDIBLE POZUELO ALARCO  1:48:34 </t>
  </si>
  <si>
    <t xml:space="preserve">  28   556 SALES ROVIRA, JORDI           U.E. VIC BADALONA          1:49:51 </t>
  </si>
  <si>
    <t xml:space="preserve">  29   657 EXPOSITO PELADO, RAUL         ADOL MAIRENA DEL ALJARAFE  1:51:41 </t>
  </si>
  <si>
    <t xml:space="preserve">  30   520 IGLESIAS MOTA, URTZI          COBI GETXO                 1:52:10 </t>
  </si>
  <si>
    <t xml:space="preserve">  31   312 SELLES SEGUI, EMILI           UPV VALENCIA               1:54:16 </t>
  </si>
  <si>
    <t xml:space="preserve">  32   425 MONTERO GOMEZ, JAIME          CORZO ARANDA DE DUERO      1:55:22 </t>
  </si>
  <si>
    <t xml:space="preserve">  33   468 BEDOS BONATERRA, LLUIS        XINO XANO BARCELONA        1:55:31 </t>
  </si>
  <si>
    <t xml:space="preserve">  34   292 CALLADO LEAL, MIGUEL ANGEL    MANZANARES MANZANARES      1:56:03 </t>
  </si>
  <si>
    <t xml:space="preserve">  35   596 SORIANO RUBIO, FERNANDO       COUH HUELVA                1:57:25 </t>
  </si>
  <si>
    <t xml:space="preserve">  36   618 RODRIGUEZ MARTINEZ, MARIO     VELETA GRANADA             1:59:43 </t>
  </si>
  <si>
    <t xml:space="preserve">  37    74 FERRA MURCIA, RAUL            LORCA-O LORCA              2:04:55 </t>
  </si>
  <si>
    <t xml:space="preserve">  38   638 MUNÉ COBACHO, TONI            FARRA-O VILASSAR DE DALT   2:16:49 </t>
  </si>
  <si>
    <t xml:space="preserve">  39   498 NIETO CALVO, JESÚS            VALLADOLID VALLADOLID      2:20:04 </t>
  </si>
  <si>
    <t xml:space="preserve">  40   326 JUAN CASILLAS, JOSE LUIS      COLIVENC ONIL              2:30:53 </t>
  </si>
  <si>
    <t xml:space="preserve">  41   542 OLLORA, LLUÍS                 GRIONS GIRONA              2:44:04 </t>
  </si>
  <si>
    <t xml:space="preserve">  42   500 ISLA ZORITA, DANIEL           VALLADOLID VALLADOLID      2:44:19 </t>
  </si>
  <si>
    <t>BLANES REIG</t>
  </si>
  <si>
    <t>ANDREU</t>
  </si>
  <si>
    <t>SERRALLONGA ARQUÉS</t>
  </si>
  <si>
    <t>MARC</t>
  </si>
  <si>
    <t>COLIVENC</t>
  </si>
  <si>
    <t>GRIONS</t>
  </si>
  <si>
    <t>SERRALLONGA FUSTIER</t>
  </si>
  <si>
    <t>ALEIX</t>
  </si>
  <si>
    <t>GARCÍA DENGRA</t>
  </si>
  <si>
    <t>TOLEDO-O</t>
  </si>
  <si>
    <t>MANUEL</t>
  </si>
  <si>
    <t>SANT JOAN</t>
  </si>
  <si>
    <t>RAMAL BAREA</t>
  </si>
  <si>
    <t>IVÁN</t>
  </si>
  <si>
    <t>MARTIN DE LOS RIOS</t>
  </si>
  <si>
    <t>JAIME</t>
  </si>
  <si>
    <t>ADYRON</t>
  </si>
  <si>
    <t>ABDERRAHMÁN ELENA</t>
  </si>
  <si>
    <t>ISMAEL</t>
  </si>
  <si>
    <t>COMA</t>
  </si>
  <si>
    <t>RODRÍGUEZ GONZÁLEZ</t>
  </si>
  <si>
    <t>ELIOT</t>
  </si>
  <si>
    <t>COUH</t>
  </si>
  <si>
    <t>CORZO</t>
  </si>
  <si>
    <t>HUGO</t>
  </si>
  <si>
    <t>JORGE</t>
  </si>
  <si>
    <t>VILLENA-O</t>
  </si>
  <si>
    <t>SERRALLONGA AMIGÓ</t>
  </si>
  <si>
    <t>COC</t>
  </si>
  <si>
    <t>DOBLADO BLANCO</t>
  </si>
  <si>
    <t>DAVID</t>
  </si>
  <si>
    <t>POSEIDÓN</t>
  </si>
  <si>
    <t>TOTANA-O</t>
  </si>
  <si>
    <t>MARTINEZ PEREZ</t>
  </si>
  <si>
    <t>ANTONIO</t>
  </si>
  <si>
    <t>DESC</t>
  </si>
  <si>
    <t>RAFOLS PERRAMON</t>
  </si>
  <si>
    <t>H20A</t>
  </si>
  <si>
    <t>NABIL</t>
  </si>
  <si>
    <t>LUIS</t>
  </si>
  <si>
    <t>MERIDA SANCHÍS</t>
  </si>
  <si>
    <t>RUIZ DE LA HERRAN PIDAL</t>
  </si>
  <si>
    <t>JAVIER</t>
  </si>
  <si>
    <t>MARCAL</t>
  </si>
  <si>
    <t>MARTIN GARCÍA</t>
  </si>
  <si>
    <t>MIGUEL ANGEL</t>
  </si>
  <si>
    <t>CODAN</t>
  </si>
  <si>
    <t>MARTÍNEZ TORRO</t>
  </si>
  <si>
    <t>JUAN PEDRO</t>
  </si>
  <si>
    <t>LAGUNA ESTEBAN</t>
  </si>
  <si>
    <t>JUAN ANTONIO</t>
  </si>
  <si>
    <t>NUÑEZ BAÑOS</t>
  </si>
  <si>
    <t>PASCUAL</t>
  </si>
  <si>
    <t>GARCÍA DE AGUEDA</t>
  </si>
  <si>
    <t>LUIS MIGUEL</t>
  </si>
  <si>
    <t>MACH BENEYTO</t>
  </si>
  <si>
    <t>JOAN</t>
  </si>
  <si>
    <t>UPC</t>
  </si>
  <si>
    <t>FERNÁNDEZ ELVIRA</t>
  </si>
  <si>
    <t>ALBERTO</t>
  </si>
  <si>
    <t>CIUDAD REAL</t>
  </si>
  <si>
    <t>ARTURO</t>
  </si>
  <si>
    <t>FERRÁN</t>
  </si>
  <si>
    <t>SÁNCHEZ VELASCO</t>
  </si>
  <si>
    <t>SOLÉ LLOBET</t>
  </si>
  <si>
    <t>ROGER</t>
  </si>
  <si>
    <t>RUIZ RETAMAL</t>
  </si>
  <si>
    <t>CARLOS</t>
  </si>
  <si>
    <t>ARCAS GÓMEZ</t>
  </si>
  <si>
    <t>JACINTO</t>
  </si>
  <si>
    <t>LORCA-O</t>
  </si>
  <si>
    <t>MULERO GONZÁLEZ</t>
  </si>
  <si>
    <t>JOSE MANUEL</t>
  </si>
  <si>
    <t>GARCÍA PARDOS</t>
  </si>
  <si>
    <t>PEÑA GUARA</t>
  </si>
  <si>
    <t>PADILLA RUIZ</t>
  </si>
  <si>
    <t>MARTA</t>
  </si>
  <si>
    <t>FELICIANO SANJUAN</t>
  </si>
  <si>
    <t>VIOLETA</t>
  </si>
  <si>
    <t>RAQUEL</t>
  </si>
  <si>
    <t>BLÁZQUEZ NAVARRO</t>
  </si>
  <si>
    <t>BLANCA</t>
  </si>
  <si>
    <t>ADCON</t>
  </si>
  <si>
    <t>PAULA</t>
  </si>
  <si>
    <t>CORCOLES PARRA</t>
  </si>
  <si>
    <t>MARÍA</t>
  </si>
  <si>
    <t>LLORCA RODRÍGUEZ</t>
  </si>
  <si>
    <t>MARTÍN-ALBO RGUEZ-ES</t>
  </si>
  <si>
    <t>ANA</t>
  </si>
  <si>
    <t>HURTADO FERNÁNDEZ</t>
  </si>
  <si>
    <t>SONIA</t>
  </si>
  <si>
    <t>SÁNCHEZ SAAVEDRA</t>
  </si>
  <si>
    <t>NOEMÍ</t>
  </si>
  <si>
    <t>ÁVILA SÁNCHEZ</t>
  </si>
  <si>
    <t>PATRICIA</t>
  </si>
  <si>
    <t>GUTIÉRREZ ESCRIBANO</t>
  </si>
  <si>
    <t>LINA</t>
  </si>
  <si>
    <t>ARELLANO DEL VERBO</t>
  </si>
  <si>
    <t>GEMA</t>
  </si>
  <si>
    <t>D20A</t>
  </si>
  <si>
    <t>ANNA</t>
  </si>
  <si>
    <t>RICO MIRA</t>
  </si>
  <si>
    <t>LUISA</t>
  </si>
  <si>
    <t>CONSOLACIÓN</t>
  </si>
  <si>
    <t>LAS HERAS ARNEDO</t>
  </si>
  <si>
    <t>CELIA</t>
  </si>
  <si>
    <t>CRON</t>
  </si>
  <si>
    <t>SÁNCHEZ POZO</t>
  </si>
  <si>
    <t>ARIANNE</t>
  </si>
  <si>
    <t>CARLA</t>
  </si>
  <si>
    <t>TPO CC1</t>
  </si>
  <si>
    <t>PTOS CC1</t>
  </si>
  <si>
    <t>CAT</t>
  </si>
  <si>
    <t>APELLIDOS</t>
  </si>
  <si>
    <t>NOMBRE</t>
  </si>
  <si>
    <t>CLUB</t>
  </si>
  <si>
    <t>JUAN MANUEL</t>
  </si>
  <si>
    <t>NOGUEIRA DE LA MUELA</t>
  </si>
  <si>
    <t>TPO CC2</t>
  </si>
  <si>
    <t>TPO MK1</t>
  </si>
  <si>
    <t>PTOS MK1</t>
  </si>
  <si>
    <t>TPO MK2</t>
  </si>
  <si>
    <t>TPO JA1</t>
  </si>
  <si>
    <t>TPO JA2</t>
  </si>
  <si>
    <t>TPO TO1</t>
  </si>
  <si>
    <t>TPO TO2</t>
  </si>
  <si>
    <t>MORALES CANTERO</t>
  </si>
  <si>
    <t>DANIEL</t>
  </si>
  <si>
    <t>TPO VAL2</t>
  </si>
  <si>
    <t>TPO VAL1</t>
  </si>
  <si>
    <t>H16</t>
  </si>
  <si>
    <t>H18</t>
  </si>
  <si>
    <t>D16</t>
  </si>
  <si>
    <t>D18</t>
  </si>
  <si>
    <t xml:space="preserve">biel </t>
  </si>
  <si>
    <t>BIEL</t>
  </si>
  <si>
    <t>HE</t>
  </si>
  <si>
    <t>NAVARRO CUTILLAS</t>
  </si>
  <si>
    <t>FRAN</t>
  </si>
  <si>
    <t xml:space="preserve">GIL SANCHEZ </t>
  </si>
  <si>
    <t>ALICIA</t>
  </si>
  <si>
    <t>DE</t>
  </si>
  <si>
    <t>ONA</t>
  </si>
  <si>
    <t>GONZÁLEZ MORA</t>
  </si>
  <si>
    <t>RIGUAL APARICI</t>
  </si>
  <si>
    <t>VALLADOLID</t>
  </si>
  <si>
    <t>MARTÍN DE LOS RÍOS</t>
  </si>
  <si>
    <t>PORTAL GORDILLO</t>
  </si>
  <si>
    <t>MARTIN DE LOS RÍOS</t>
  </si>
  <si>
    <t>PÉREZ FERNÁNDEZ</t>
  </si>
  <si>
    <t>LARGA</t>
  </si>
  <si>
    <t>MEDIA</t>
  </si>
  <si>
    <t>SPRINT</t>
  </si>
  <si>
    <t>DESCAL</t>
  </si>
  <si>
    <t>GUILLÉN ESCRIBÁ</t>
  </si>
  <si>
    <t>JURADO ALONSO</t>
  </si>
  <si>
    <t>POL</t>
  </si>
  <si>
    <t>Si ves algún error, por favor notifícalo lo antes posible a Juanan López</t>
  </si>
  <si>
    <t>TPO TO3</t>
  </si>
  <si>
    <t>TPO CEO3</t>
  </si>
  <si>
    <t>TPO CEO2</t>
  </si>
  <si>
    <t>FERNÁNDEZ-VEGUE GARCÍA</t>
  </si>
  <si>
    <t>CARBALLO ALVIAREZ</t>
  </si>
  <si>
    <t>XAN</t>
  </si>
  <si>
    <t>ARTABROS</t>
  </si>
  <si>
    <r>
      <t xml:space="preserve">Ranking de acceso a equipos nacionales SUB16 SUB18 Y JUNIOR - Este es sólo </t>
    </r>
    <r>
      <rPr>
        <u val="single"/>
        <sz val="12"/>
        <rFont val="Arial"/>
        <family val="2"/>
      </rPr>
      <t>uno de los criterios</t>
    </r>
    <r>
      <rPr>
        <sz val="12"/>
        <rFont val="Arial"/>
        <family val="2"/>
      </rPr>
      <t xml:space="preserve"> de selección</t>
    </r>
  </si>
  <si>
    <t>puntuación máxima.................</t>
  </si>
  <si>
    <t>carrera tipo................................</t>
  </si>
  <si>
    <t>TPO JA3</t>
  </si>
  <si>
    <t>RICARDO</t>
  </si>
  <si>
    <t>desc</t>
  </si>
  <si>
    <t>no sale</t>
  </si>
  <si>
    <t>MARTÍN JIMÉNEZ</t>
  </si>
  <si>
    <t xml:space="preserve">En "Puntos Totales" aparece la suma de las carreras que son criterio de selección. </t>
  </si>
  <si>
    <t>M7M</t>
  </si>
  <si>
    <t>EQUIPOS</t>
  </si>
  <si>
    <t>TITULAR1</t>
  </si>
  <si>
    <t>TITULAR2</t>
  </si>
  <si>
    <t>TITULAR3</t>
  </si>
  <si>
    <t>TITULAR4</t>
  </si>
  <si>
    <t>SUPLENTE1</t>
  </si>
  <si>
    <t>SUPLENTE2</t>
  </si>
  <si>
    <t>COSTACAL</t>
  </si>
  <si>
    <t>MK</t>
  </si>
  <si>
    <t>VALENCIA</t>
  </si>
  <si>
    <t>CEO</t>
  </si>
  <si>
    <t>TOLEDO</t>
  </si>
  <si>
    <t>JAEN</t>
  </si>
  <si>
    <t>TITULAR EQUIPO NACIONAL</t>
  </si>
  <si>
    <t>SUPLENTE EQUIPO NACIONAL</t>
  </si>
  <si>
    <t>En la columna "M7M" aparece la media de LAS 7 mejores carreras, descartando las peores (2 en Juniors, 3 en resto) realizadas hasta ahora. Es la columna más importante del cuadro y éste está ordenado por la misma. Se descarta para todos la prueba Sprint de Jaén).</t>
  </si>
  <si>
    <t>Si te faltan carreras para sacar la media, NO tienes numeración en dicha columna.</t>
  </si>
  <si>
    <t>SUB18</t>
  </si>
  <si>
    <t>Destacadas en amarillo las pruebas de selección - Las demás sólo sirven de referencia. En azul las pruebas descartadas de cada deportista.</t>
  </si>
  <si>
    <t>PALENCIA*</t>
  </si>
  <si>
    <t>* Palencia: estos dos deportistas se jugarán la 4ª plaza de titular en la suma de las 2 carreras de Palencia; esto es debido a que sus puestos en el baremo cambiarían si fuera válida la Sprint de Jaén.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</si>
</sst>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1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0" xfId="0" applyFont="1" applyAlignment="1">
      <alignment/>
    </xf>
    <xf numFmtId="21" fontId="6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21" fontId="3" fillId="0" borderId="2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1" fontId="0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21" fontId="0" fillId="0" borderId="5" xfId="0" applyNumberFormat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1" fontId="3" fillId="0" borderId="0" xfId="0" applyNumberFormat="1" applyFont="1" applyAlignment="1">
      <alignment horizontal="center"/>
    </xf>
    <xf numFmtId="21" fontId="3" fillId="0" borderId="11" xfId="0" applyNumberFormat="1" applyFont="1" applyFill="1" applyBorder="1" applyAlignment="1">
      <alignment horizontal="center"/>
    </xf>
    <xf numFmtId="21" fontId="3" fillId="0" borderId="10" xfId="0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/>
    </xf>
    <xf numFmtId="0" fontId="8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21" fontId="8" fillId="2" borderId="17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3" fillId="0" borderId="0" xfId="0" applyNumberFormat="1" applyFont="1" applyAlignment="1">
      <alignment/>
    </xf>
    <xf numFmtId="21" fontId="3" fillId="0" borderId="0" xfId="0" applyNumberFormat="1" applyFont="1" applyFill="1" applyAlignment="1">
      <alignment/>
    </xf>
    <xf numFmtId="21" fontId="0" fillId="0" borderId="0" xfId="0" applyNumberFormat="1" applyFont="1" applyFill="1" applyAlignment="1">
      <alignment/>
    </xf>
    <xf numFmtId="21" fontId="3" fillId="0" borderId="1" xfId="0" applyNumberFormat="1" applyFont="1" applyBorder="1" applyAlignment="1">
      <alignment/>
    </xf>
    <xf numFmtId="21" fontId="3" fillId="0" borderId="1" xfId="0" applyNumberFormat="1" applyFont="1" applyFill="1" applyBorder="1" applyAlignment="1">
      <alignment/>
    </xf>
    <xf numFmtId="21" fontId="0" fillId="0" borderId="1" xfId="0" applyNumberFormat="1" applyFont="1" applyFill="1" applyBorder="1" applyAlignment="1">
      <alignment/>
    </xf>
    <xf numFmtId="2" fontId="8" fillId="2" borderId="1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1" fontId="0" fillId="0" borderId="11" xfId="0" applyNumberFormat="1" applyFont="1" applyFill="1" applyBorder="1" applyAlignment="1">
      <alignment horizontal="center"/>
    </xf>
    <xf numFmtId="21" fontId="0" fillId="0" borderId="1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21" fontId="0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21" fontId="0" fillId="0" borderId="13" xfId="0" applyNumberFormat="1" applyFont="1" applyFill="1" applyBorder="1" applyAlignment="1">
      <alignment horizontal="center"/>
    </xf>
    <xf numFmtId="21" fontId="0" fillId="0" borderId="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2" fontId="3" fillId="3" borderId="1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/>
    </xf>
    <xf numFmtId="0" fontId="11" fillId="4" borderId="4" xfId="0" applyFont="1" applyFill="1" applyBorder="1" applyAlignment="1">
      <alignment horizontal="center"/>
    </xf>
    <xf numFmtId="21" fontId="0" fillId="0" borderId="1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1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2" fontId="3" fillId="6" borderId="1" xfId="0" applyNumberFormat="1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21" fontId="0" fillId="6" borderId="1" xfId="0" applyNumberFormat="1" applyFill="1" applyBorder="1" applyAlignment="1">
      <alignment horizontal="center"/>
    </xf>
    <xf numFmtId="21" fontId="0" fillId="6" borderId="5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2" fontId="3" fillId="6" borderId="11" xfId="0" applyNumberFormat="1" applyFont="1" applyFill="1" applyBorder="1" applyAlignment="1">
      <alignment horizontal="center"/>
    </xf>
    <xf numFmtId="21" fontId="0" fillId="6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2"/>
  <sheetViews>
    <sheetView tabSelected="1" zoomScale="75" zoomScaleNormal="75" workbookViewId="0" topLeftCell="A1">
      <selection activeCell="N60" sqref="N60"/>
    </sheetView>
  </sheetViews>
  <sheetFormatPr defaultColWidth="11.421875" defaultRowHeight="12.75"/>
  <cols>
    <col min="1" max="1" width="12.28125" style="1" customWidth="1"/>
    <col min="2" max="2" width="6.00390625" style="1" customWidth="1"/>
    <col min="3" max="3" width="5.57421875" style="1" bestFit="1" customWidth="1"/>
    <col min="4" max="4" width="25.8515625" style="0" customWidth="1"/>
    <col min="5" max="5" width="14.8515625" style="0" bestFit="1" customWidth="1"/>
    <col min="6" max="6" width="13.28125" style="1" customWidth="1"/>
    <col min="7" max="7" width="9.7109375" style="75" customWidth="1"/>
    <col min="8" max="8" width="9.7109375" style="4" customWidth="1"/>
    <col min="9" max="9" width="11.421875" style="1" hidden="1" customWidth="1"/>
    <col min="10" max="10" width="11.421875" style="65" customWidth="1"/>
    <col min="11" max="11" width="11.421875" style="1" hidden="1" customWidth="1"/>
    <col min="12" max="12" width="11.421875" style="43" customWidth="1"/>
    <col min="13" max="13" width="11.421875" style="32" hidden="1" customWidth="1"/>
    <col min="14" max="14" width="11.421875" style="36" customWidth="1"/>
    <col min="15" max="15" width="11.421875" style="32" hidden="1" customWidth="1"/>
    <col min="16" max="16" width="11.421875" style="43" customWidth="1"/>
    <col min="17" max="17" width="11.421875" style="32" hidden="1" customWidth="1"/>
    <col min="18" max="18" width="11.421875" style="43" customWidth="1"/>
    <col min="19" max="19" width="11.421875" style="32" hidden="1" customWidth="1"/>
    <col min="20" max="20" width="11.421875" style="43" customWidth="1"/>
    <col min="21" max="21" width="11.421875" style="1" hidden="1" customWidth="1"/>
    <col min="22" max="22" width="11.421875" style="4" customWidth="1"/>
    <col min="23" max="23" width="11.421875" style="1" hidden="1" customWidth="1"/>
    <col min="24" max="24" width="11.421875" style="43" customWidth="1"/>
    <col min="25" max="25" width="11.421875" style="1" hidden="1" customWidth="1"/>
    <col min="26" max="26" width="11.421875" style="43" customWidth="1"/>
    <col min="27" max="27" width="11.421875" style="73" hidden="1" customWidth="1"/>
    <col min="28" max="28" width="11.421875" style="43" customWidth="1"/>
    <col min="29" max="29" width="11.421875" style="1" hidden="1" customWidth="1"/>
    <col min="30" max="30" width="11.421875" style="43" customWidth="1"/>
    <col min="31" max="31" width="11.421875" style="1" customWidth="1"/>
    <col min="32" max="32" width="11.421875" style="43" customWidth="1"/>
    <col min="33" max="33" width="11.421875" style="1" customWidth="1"/>
    <col min="34" max="34" width="11.421875" style="43" customWidth="1"/>
    <col min="35" max="35" width="11.421875" style="1" customWidth="1"/>
    <col min="36" max="36" width="11.421875" style="43" customWidth="1"/>
  </cols>
  <sheetData>
    <row r="1" spans="1:36" s="30" customFormat="1" ht="18" customHeight="1" thickBot="1">
      <c r="A1" s="25"/>
      <c r="B1" s="25"/>
      <c r="C1" s="25"/>
      <c r="D1" s="26" t="s">
        <v>26</v>
      </c>
      <c r="E1" s="27"/>
      <c r="F1" s="28"/>
      <c r="G1" s="130"/>
      <c r="H1" s="171"/>
      <c r="I1" s="28"/>
      <c r="J1" s="64"/>
      <c r="K1" s="29"/>
      <c r="L1" s="40"/>
      <c r="M1" s="31"/>
      <c r="N1" s="35"/>
      <c r="O1" s="31"/>
      <c r="P1" s="52"/>
      <c r="Q1" s="31"/>
      <c r="R1" s="52"/>
      <c r="S1" s="16"/>
      <c r="T1" s="52"/>
      <c r="U1" s="25"/>
      <c r="V1" s="86"/>
      <c r="W1" s="25"/>
      <c r="X1" s="52"/>
      <c r="Y1" s="25"/>
      <c r="Z1" s="52"/>
      <c r="AA1" s="72"/>
      <c r="AB1" s="52"/>
      <c r="AC1" s="25"/>
      <c r="AD1" s="52"/>
      <c r="AE1" s="25"/>
      <c r="AF1" s="52"/>
      <c r="AG1" s="25"/>
      <c r="AH1" s="52"/>
      <c r="AI1" s="25"/>
      <c r="AJ1" s="52"/>
    </row>
    <row r="2" spans="11:19" ht="12.75">
      <c r="K2" s="10"/>
      <c r="L2" s="41"/>
      <c r="S2" s="16"/>
    </row>
    <row r="3" spans="1:36" s="23" customFormat="1" ht="15.75">
      <c r="A3" s="21"/>
      <c r="B3" s="21"/>
      <c r="C3" s="21"/>
      <c r="D3" s="22" t="s">
        <v>236</v>
      </c>
      <c r="F3" s="21"/>
      <c r="G3" s="131"/>
      <c r="H3" s="24"/>
      <c r="I3" s="21"/>
      <c r="J3" s="21"/>
      <c r="K3" s="21"/>
      <c r="L3" s="42"/>
      <c r="M3" s="33"/>
      <c r="N3" s="37"/>
      <c r="O3" s="33"/>
      <c r="P3" s="42"/>
      <c r="Q3" s="33"/>
      <c r="R3" s="42"/>
      <c r="S3" s="16"/>
      <c r="T3" s="42"/>
      <c r="U3" s="21"/>
      <c r="V3" s="24"/>
      <c r="W3" s="21"/>
      <c r="X3" s="42"/>
      <c r="Y3" s="21"/>
      <c r="Z3" s="42"/>
      <c r="AA3" s="74"/>
      <c r="AB3" s="42"/>
      <c r="AC3" s="21"/>
      <c r="AD3" s="42"/>
      <c r="AE3" s="21"/>
      <c r="AF3" s="42"/>
      <c r="AG3" s="21"/>
      <c r="AH3" s="42"/>
      <c r="AI3" s="21"/>
      <c r="AJ3" s="42"/>
    </row>
    <row r="4" spans="1:36" s="23" customFormat="1" ht="15.75">
      <c r="A4" s="21"/>
      <c r="B4" s="21"/>
      <c r="C4" s="21"/>
      <c r="D4" s="22" t="s">
        <v>264</v>
      </c>
      <c r="F4" s="21"/>
      <c r="G4" s="131"/>
      <c r="H4" s="24"/>
      <c r="I4" s="21"/>
      <c r="J4" s="21"/>
      <c r="K4" s="21"/>
      <c r="L4" s="42"/>
      <c r="M4" s="33"/>
      <c r="N4" s="37"/>
      <c r="O4" s="33"/>
      <c r="P4" s="42"/>
      <c r="Q4" s="33"/>
      <c r="R4" s="42"/>
      <c r="S4" s="16"/>
      <c r="T4" s="42"/>
      <c r="U4" s="21"/>
      <c r="V4" s="24"/>
      <c r="W4" s="21"/>
      <c r="X4" s="42"/>
      <c r="Y4" s="21"/>
      <c r="Z4" s="42"/>
      <c r="AA4" s="74"/>
      <c r="AB4" s="42"/>
      <c r="AC4" s="21"/>
      <c r="AD4" s="42"/>
      <c r="AE4" s="21"/>
      <c r="AF4" s="42"/>
      <c r="AG4" s="21"/>
      <c r="AH4" s="42"/>
      <c r="AI4" s="21"/>
      <c r="AJ4" s="42"/>
    </row>
    <row r="5" spans="1:36" s="23" customFormat="1" ht="15.75">
      <c r="A5" s="21"/>
      <c r="B5" s="21"/>
      <c r="C5" s="21"/>
      <c r="D5" s="22" t="s">
        <v>244</v>
      </c>
      <c r="F5" s="21"/>
      <c r="G5" s="131"/>
      <c r="H5" s="24"/>
      <c r="I5" s="21"/>
      <c r="J5" s="21"/>
      <c r="K5" s="21"/>
      <c r="L5" s="42"/>
      <c r="M5" s="33"/>
      <c r="N5" s="37"/>
      <c r="O5" s="33"/>
      <c r="P5" s="42"/>
      <c r="Q5" s="33"/>
      <c r="R5" s="42"/>
      <c r="S5" s="33"/>
      <c r="T5" s="42"/>
      <c r="U5" s="21"/>
      <c r="V5" s="24"/>
      <c r="W5" s="21"/>
      <c r="X5" s="42"/>
      <c r="Y5" s="21"/>
      <c r="Z5" s="42"/>
      <c r="AA5" s="74"/>
      <c r="AB5" s="42"/>
      <c r="AC5" s="21"/>
      <c r="AD5" s="42"/>
      <c r="AE5" s="21"/>
      <c r="AF5" s="42"/>
      <c r="AG5" s="21"/>
      <c r="AH5" s="42"/>
      <c r="AI5" s="21"/>
      <c r="AJ5" s="42"/>
    </row>
    <row r="6" spans="1:36" s="23" customFormat="1" ht="15.75">
      <c r="A6" s="21"/>
      <c r="B6" s="21"/>
      <c r="C6" s="21"/>
      <c r="D6" s="22" t="s">
        <v>261</v>
      </c>
      <c r="F6" s="21"/>
      <c r="G6" s="131"/>
      <c r="H6" s="24"/>
      <c r="I6" s="21"/>
      <c r="J6" s="21"/>
      <c r="K6" s="21"/>
      <c r="L6" s="42"/>
      <c r="M6" s="33"/>
      <c r="N6" s="37"/>
      <c r="O6" s="33"/>
      <c r="P6" s="42"/>
      <c r="Q6" s="33"/>
      <c r="R6" s="42"/>
      <c r="S6" s="33"/>
      <c r="T6" s="42"/>
      <c r="U6" s="21"/>
      <c r="V6" s="24"/>
      <c r="W6" s="21"/>
      <c r="X6" s="42"/>
      <c r="Y6" s="21"/>
      <c r="Z6" s="42"/>
      <c r="AA6" s="74"/>
      <c r="AB6" s="42"/>
      <c r="AC6" s="21"/>
      <c r="AD6" s="42"/>
      <c r="AE6" s="21"/>
      <c r="AF6" s="42"/>
      <c r="AG6" s="21"/>
      <c r="AH6" s="42"/>
      <c r="AI6" s="21"/>
      <c r="AJ6" s="42"/>
    </row>
    <row r="7" spans="1:36" s="23" customFormat="1" ht="15.75">
      <c r="A7" s="21"/>
      <c r="B7" s="21"/>
      <c r="C7" s="21"/>
      <c r="D7" s="22" t="s">
        <v>228</v>
      </c>
      <c r="F7" s="21"/>
      <c r="G7" s="131"/>
      <c r="H7" s="24"/>
      <c r="I7" s="21"/>
      <c r="J7" s="21"/>
      <c r="K7" s="21"/>
      <c r="L7" s="42"/>
      <c r="M7" s="33"/>
      <c r="N7" s="37"/>
      <c r="O7" s="33"/>
      <c r="P7" s="42"/>
      <c r="Q7" s="33"/>
      <c r="R7" s="42"/>
      <c r="S7" s="33"/>
      <c r="T7" s="42"/>
      <c r="U7" s="21"/>
      <c r="V7" s="24"/>
      <c r="W7" s="21"/>
      <c r="X7" s="42"/>
      <c r="Y7" s="21"/>
      <c r="Z7" s="42"/>
      <c r="AA7" s="74"/>
      <c r="AB7" s="42"/>
      <c r="AC7" s="21"/>
      <c r="AD7" s="42"/>
      <c r="AE7" s="21"/>
      <c r="AF7" s="42"/>
      <c r="AG7" s="21"/>
      <c r="AH7" s="42"/>
      <c r="AI7" s="21"/>
      <c r="AJ7" s="42"/>
    </row>
    <row r="8" spans="1:36" s="23" customFormat="1" ht="15.75">
      <c r="A8" s="21"/>
      <c r="B8" s="21"/>
      <c r="C8" s="21"/>
      <c r="D8" s="22" t="s">
        <v>262</v>
      </c>
      <c r="F8" s="21"/>
      <c r="G8" s="131"/>
      <c r="H8" s="24"/>
      <c r="I8" s="21"/>
      <c r="J8" s="21"/>
      <c r="K8" s="21"/>
      <c r="L8" s="42"/>
      <c r="M8" s="33"/>
      <c r="N8" s="37"/>
      <c r="O8" s="33"/>
      <c r="P8" s="42"/>
      <c r="Q8" s="33"/>
      <c r="R8" s="42"/>
      <c r="S8" s="33"/>
      <c r="T8" s="42"/>
      <c r="U8" s="21"/>
      <c r="V8" s="24"/>
      <c r="W8" s="21"/>
      <c r="X8" s="42"/>
      <c r="Y8" s="21"/>
      <c r="Z8" s="42"/>
      <c r="AA8" s="74"/>
      <c r="AB8" s="42"/>
      <c r="AC8" s="21"/>
      <c r="AD8" s="42"/>
      <c r="AE8" s="21"/>
      <c r="AF8" s="42"/>
      <c r="AG8" s="21"/>
      <c r="AH8" s="42"/>
      <c r="AI8" s="21"/>
      <c r="AJ8" s="42"/>
    </row>
    <row r="9" spans="1:36" s="23" customFormat="1" ht="15.75">
      <c r="A9" s="147"/>
      <c r="B9" s="149" t="s">
        <v>259</v>
      </c>
      <c r="C9" s="150"/>
      <c r="D9" s="150"/>
      <c r="F9" s="21"/>
      <c r="G9" s="131"/>
      <c r="H9" s="24"/>
      <c r="I9" s="21"/>
      <c r="J9" s="21"/>
      <c r="K9" s="21"/>
      <c r="L9" s="42"/>
      <c r="M9" s="33"/>
      <c r="N9" s="37"/>
      <c r="O9" s="33"/>
      <c r="P9" s="42"/>
      <c r="Q9" s="33"/>
      <c r="R9" s="42"/>
      <c r="S9" s="33"/>
      <c r="T9" s="42"/>
      <c r="U9" s="21"/>
      <c r="V9" s="24"/>
      <c r="W9" s="21"/>
      <c r="X9" s="42"/>
      <c r="Y9" s="21"/>
      <c r="Z9" s="42"/>
      <c r="AA9" s="74"/>
      <c r="AB9" s="42"/>
      <c r="AC9" s="21"/>
      <c r="AD9" s="42"/>
      <c r="AE9" s="21"/>
      <c r="AF9" s="42"/>
      <c r="AG9" s="21"/>
      <c r="AH9" s="42"/>
      <c r="AI9" s="21"/>
      <c r="AJ9" s="42"/>
    </row>
    <row r="10" spans="1:36" s="23" customFormat="1" ht="15.75">
      <c r="A10" s="148"/>
      <c r="B10" s="151" t="s">
        <v>260</v>
      </c>
      <c r="C10" s="152"/>
      <c r="D10" s="152"/>
      <c r="F10" s="21"/>
      <c r="G10" s="131"/>
      <c r="H10" s="24"/>
      <c r="I10" s="21"/>
      <c r="J10" s="21"/>
      <c r="K10" s="21"/>
      <c r="L10" s="42"/>
      <c r="M10" s="33"/>
      <c r="N10" s="37"/>
      <c r="O10" s="33"/>
      <c r="P10" s="42"/>
      <c r="Q10" s="33"/>
      <c r="R10" s="42"/>
      <c r="S10" s="33"/>
      <c r="T10" s="42"/>
      <c r="U10" s="21"/>
      <c r="V10" s="24"/>
      <c r="W10" s="21"/>
      <c r="X10" s="42"/>
      <c r="Y10" s="21"/>
      <c r="Z10" s="42"/>
      <c r="AA10" s="74"/>
      <c r="AB10" s="42"/>
      <c r="AC10" s="21"/>
      <c r="AD10" s="42"/>
      <c r="AE10" s="21"/>
      <c r="AF10" s="42"/>
      <c r="AG10" s="21"/>
      <c r="AH10" s="42"/>
      <c r="AI10" s="21"/>
      <c r="AJ10" s="42"/>
    </row>
    <row r="11" spans="1:36" s="23" customFormat="1" ht="15.75">
      <c r="A11" s="21"/>
      <c r="C11" s="21"/>
      <c r="D11" s="22"/>
      <c r="E11" s="94" t="s">
        <v>237</v>
      </c>
      <c r="G11" s="131"/>
      <c r="H11" s="24"/>
      <c r="I11" s="21"/>
      <c r="J11" s="21"/>
      <c r="K11" s="21"/>
      <c r="L11" s="42">
        <v>102</v>
      </c>
      <c r="M11" s="33"/>
      <c r="N11" s="37"/>
      <c r="O11" s="33"/>
      <c r="P11" s="42">
        <v>102</v>
      </c>
      <c r="Q11" s="33"/>
      <c r="R11" s="42">
        <v>102</v>
      </c>
      <c r="S11" s="33"/>
      <c r="T11" s="42">
        <v>102</v>
      </c>
      <c r="U11" s="21"/>
      <c r="V11" s="42">
        <v>102</v>
      </c>
      <c r="W11" s="21"/>
      <c r="X11" s="42">
        <v>108</v>
      </c>
      <c r="Y11" s="21"/>
      <c r="Z11" s="42">
        <v>108</v>
      </c>
      <c r="AA11" s="93"/>
      <c r="AB11" s="42">
        <v>106</v>
      </c>
      <c r="AC11" s="21"/>
      <c r="AD11" s="42">
        <v>102</v>
      </c>
      <c r="AE11" s="21"/>
      <c r="AF11" s="42">
        <v>102</v>
      </c>
      <c r="AG11" s="21"/>
      <c r="AH11" s="42">
        <v>102</v>
      </c>
      <c r="AI11" s="21"/>
      <c r="AJ11" s="42">
        <v>102</v>
      </c>
    </row>
    <row r="12" spans="5:36" ht="16.5" thickBot="1">
      <c r="E12" s="94" t="s">
        <v>238</v>
      </c>
      <c r="J12" s="65" t="s">
        <v>221</v>
      </c>
      <c r="L12" s="43" t="s">
        <v>222</v>
      </c>
      <c r="N12" s="36" t="s">
        <v>221</v>
      </c>
      <c r="P12" s="43" t="s">
        <v>222</v>
      </c>
      <c r="R12" s="43" t="s">
        <v>221</v>
      </c>
      <c r="S12" s="60"/>
      <c r="T12" s="43" t="s">
        <v>222</v>
      </c>
      <c r="U12" s="4"/>
      <c r="V12" s="4" t="s">
        <v>222</v>
      </c>
      <c r="W12" s="4"/>
      <c r="X12" s="43" t="s">
        <v>223</v>
      </c>
      <c r="Y12" s="4"/>
      <c r="Z12" s="43" t="s">
        <v>221</v>
      </c>
      <c r="AA12" s="75"/>
      <c r="AB12" s="43" t="s">
        <v>222</v>
      </c>
      <c r="AC12" s="4"/>
      <c r="AD12" s="43" t="s">
        <v>223</v>
      </c>
      <c r="AE12" s="4"/>
      <c r="AF12" s="43" t="s">
        <v>221</v>
      </c>
      <c r="AG12" s="4"/>
      <c r="AH12" s="43" t="s">
        <v>223</v>
      </c>
      <c r="AI12" s="4"/>
      <c r="AJ12" s="43" t="s">
        <v>222</v>
      </c>
    </row>
    <row r="13" spans="1:36" s="85" customFormat="1" ht="12.75" thickBot="1">
      <c r="A13" s="169" t="s">
        <v>246</v>
      </c>
      <c r="B13" s="140" t="s">
        <v>0</v>
      </c>
      <c r="C13" s="78" t="s">
        <v>183</v>
      </c>
      <c r="D13" s="79" t="s">
        <v>184</v>
      </c>
      <c r="E13" s="79" t="s">
        <v>185</v>
      </c>
      <c r="F13" s="80" t="s">
        <v>186</v>
      </c>
      <c r="G13" s="84" t="s">
        <v>25</v>
      </c>
      <c r="H13" s="172" t="s">
        <v>245</v>
      </c>
      <c r="I13" s="78" t="s">
        <v>181</v>
      </c>
      <c r="J13" s="81" t="s">
        <v>182</v>
      </c>
      <c r="K13" s="80" t="s">
        <v>189</v>
      </c>
      <c r="L13" s="82" t="s">
        <v>253</v>
      </c>
      <c r="M13" s="83" t="s">
        <v>190</v>
      </c>
      <c r="N13" s="82" t="s">
        <v>191</v>
      </c>
      <c r="O13" s="83" t="s">
        <v>192</v>
      </c>
      <c r="P13" s="82" t="s">
        <v>254</v>
      </c>
      <c r="Q13" s="83" t="s">
        <v>200</v>
      </c>
      <c r="R13" s="82" t="s">
        <v>255</v>
      </c>
      <c r="S13" s="83" t="s">
        <v>199</v>
      </c>
      <c r="T13" s="82" t="s">
        <v>255</v>
      </c>
      <c r="U13" s="80" t="s">
        <v>231</v>
      </c>
      <c r="V13" s="80" t="s">
        <v>256</v>
      </c>
      <c r="W13" s="80" t="s">
        <v>230</v>
      </c>
      <c r="X13" s="82" t="s">
        <v>256</v>
      </c>
      <c r="Y13" s="80" t="s">
        <v>195</v>
      </c>
      <c r="Z13" s="82" t="s">
        <v>257</v>
      </c>
      <c r="AA13" s="80" t="s">
        <v>196</v>
      </c>
      <c r="AB13" s="82" t="s">
        <v>257</v>
      </c>
      <c r="AC13" s="80" t="s">
        <v>229</v>
      </c>
      <c r="AD13" s="82" t="s">
        <v>257</v>
      </c>
      <c r="AE13" s="80" t="s">
        <v>193</v>
      </c>
      <c r="AF13" s="82" t="s">
        <v>258</v>
      </c>
      <c r="AG13" s="80" t="s">
        <v>194</v>
      </c>
      <c r="AH13" s="82" t="s">
        <v>258</v>
      </c>
      <c r="AI13" s="80" t="s">
        <v>239</v>
      </c>
      <c r="AJ13" s="107" t="s">
        <v>258</v>
      </c>
    </row>
    <row r="14" spans="1:36" ht="12.75">
      <c r="A14" s="170" t="s">
        <v>247</v>
      </c>
      <c r="B14" s="141" t="s">
        <v>1</v>
      </c>
      <c r="C14" s="134" t="s">
        <v>201</v>
      </c>
      <c r="D14" s="135" t="s">
        <v>104</v>
      </c>
      <c r="E14" s="135" t="s">
        <v>105</v>
      </c>
      <c r="F14" s="134" t="s">
        <v>75</v>
      </c>
      <c r="G14" s="38">
        <f aca="true" t="shared" si="0" ref="G14:G27">(L14+P14+R14+T14+X14+Z14+AB14+AD14+AF14+AH14+AJ14)</f>
        <v>1064.82</v>
      </c>
      <c r="H14" s="173">
        <f>((P14+R14+T14+X14+AD14+AF14+AJ14)/7)</f>
        <v>101.74857142857142</v>
      </c>
      <c r="I14" s="5" t="s">
        <v>106</v>
      </c>
      <c r="J14" s="66">
        <v>0</v>
      </c>
      <c r="K14" s="6">
        <v>0.021435185185185186</v>
      </c>
      <c r="L14" s="128">
        <v>71.93</v>
      </c>
      <c r="M14" s="39">
        <v>0.03361111111111111</v>
      </c>
      <c r="N14" s="111">
        <v>100.74</v>
      </c>
      <c r="O14" s="39">
        <v>0.01898148148148148</v>
      </c>
      <c r="P14" s="44">
        <v>102</v>
      </c>
      <c r="Q14" s="34">
        <v>0.03788194444444444</v>
      </c>
      <c r="R14" s="44">
        <v>102</v>
      </c>
      <c r="S14" s="34">
        <v>0.01744212962962963</v>
      </c>
      <c r="T14" s="44">
        <v>102</v>
      </c>
      <c r="U14" s="113"/>
      <c r="V14" s="20"/>
      <c r="W14" s="39">
        <v>0.015150462962962963</v>
      </c>
      <c r="X14" s="44">
        <v>100.24</v>
      </c>
      <c r="Y14" s="39">
        <v>0.04086805555555555</v>
      </c>
      <c r="Z14" s="128">
        <v>84.11</v>
      </c>
      <c r="AA14" s="39">
        <v>0.020555555555555556</v>
      </c>
      <c r="AB14" s="128">
        <v>94.54</v>
      </c>
      <c r="AC14" s="34">
        <v>0.008958333333333334</v>
      </c>
      <c r="AD14" s="44">
        <v>102</v>
      </c>
      <c r="AE14" s="102">
        <v>0.04452546296296297</v>
      </c>
      <c r="AF14" s="44">
        <v>102</v>
      </c>
      <c r="AG14" s="102">
        <v>0.010983796296296297</v>
      </c>
      <c r="AH14" s="38">
        <v>102</v>
      </c>
      <c r="AI14" s="102">
        <v>0.02847222222222222</v>
      </c>
      <c r="AJ14" s="44">
        <v>102</v>
      </c>
    </row>
    <row r="15" spans="1:36" ht="12.75">
      <c r="A15" s="155" t="s">
        <v>248</v>
      </c>
      <c r="B15" s="141" t="s">
        <v>2</v>
      </c>
      <c r="C15" s="136" t="s">
        <v>201</v>
      </c>
      <c r="D15" s="137" t="s">
        <v>73</v>
      </c>
      <c r="E15" s="137" t="s">
        <v>74</v>
      </c>
      <c r="F15" s="136" t="s">
        <v>76</v>
      </c>
      <c r="G15" s="38">
        <f t="shared" si="0"/>
        <v>1030.2199999999998</v>
      </c>
      <c r="H15" s="173">
        <f>((P15+R15+X15+Z15+AB15+AF15+AJ15)/7)</f>
        <v>100.02285714285715</v>
      </c>
      <c r="I15" s="7">
        <v>0.04638888888888889</v>
      </c>
      <c r="J15" s="67">
        <v>94.21</v>
      </c>
      <c r="K15" s="7">
        <v>0.020972222222222222</v>
      </c>
      <c r="L15" s="129">
        <v>73.52</v>
      </c>
      <c r="M15" s="100" t="s">
        <v>106</v>
      </c>
      <c r="N15" s="110"/>
      <c r="O15" s="100">
        <v>0.019664351851851853</v>
      </c>
      <c r="P15" s="45">
        <v>98.46</v>
      </c>
      <c r="Q15" s="100">
        <v>0.04047453703703704</v>
      </c>
      <c r="R15" s="45">
        <v>95.47</v>
      </c>
      <c r="S15" s="100">
        <v>0.02289351851851852</v>
      </c>
      <c r="T15" s="129">
        <v>77.71</v>
      </c>
      <c r="U15" s="68"/>
      <c r="V15" s="89"/>
      <c r="W15" s="63">
        <v>0.0140625</v>
      </c>
      <c r="X15" s="45">
        <v>108</v>
      </c>
      <c r="Y15" s="63">
        <v>0.031828703703703706</v>
      </c>
      <c r="Z15" s="45">
        <v>108</v>
      </c>
      <c r="AA15" s="100">
        <v>0.021064814814814814</v>
      </c>
      <c r="AB15" s="45">
        <v>95.25</v>
      </c>
      <c r="AC15" s="100">
        <v>0.010104166666666668</v>
      </c>
      <c r="AD15" s="129">
        <v>90.43</v>
      </c>
      <c r="AE15" s="106">
        <v>0.0484375</v>
      </c>
      <c r="AF15" s="45">
        <v>93.76</v>
      </c>
      <c r="AG15" s="106">
        <v>0.01267361111111111</v>
      </c>
      <c r="AH15" s="46">
        <v>88.4</v>
      </c>
      <c r="AI15" s="106">
        <v>0.028692129629629633</v>
      </c>
      <c r="AJ15" s="45">
        <v>101.22</v>
      </c>
    </row>
    <row r="16" spans="1:36" ht="12.75">
      <c r="A16" s="155" t="s">
        <v>249</v>
      </c>
      <c r="B16" s="141" t="s">
        <v>3</v>
      </c>
      <c r="C16" s="136" t="s">
        <v>201</v>
      </c>
      <c r="D16" s="137" t="s">
        <v>71</v>
      </c>
      <c r="E16" s="137" t="s">
        <v>72</v>
      </c>
      <c r="F16" s="136" t="s">
        <v>75</v>
      </c>
      <c r="G16" s="38">
        <f t="shared" si="0"/>
        <v>773.04</v>
      </c>
      <c r="H16" s="173">
        <f>((L16+P16+T16+X16+Z16+AB16)/6)</f>
        <v>99.71833333333332</v>
      </c>
      <c r="I16" s="7">
        <v>0.042847222222222224</v>
      </c>
      <c r="J16" s="67">
        <v>102</v>
      </c>
      <c r="K16" s="7">
        <v>0.01511574074074074</v>
      </c>
      <c r="L16" s="45">
        <v>102</v>
      </c>
      <c r="M16" s="100">
        <v>0.03319444444444444</v>
      </c>
      <c r="N16" s="110">
        <v>102</v>
      </c>
      <c r="O16" s="100">
        <v>0.021331018518518517</v>
      </c>
      <c r="P16" s="45">
        <v>90.77</v>
      </c>
      <c r="Q16" s="100">
        <v>0.043368055555555556</v>
      </c>
      <c r="R16" s="129">
        <v>89.1</v>
      </c>
      <c r="S16" s="100">
        <v>0.018900462962962963</v>
      </c>
      <c r="T16" s="45">
        <v>94.13</v>
      </c>
      <c r="U16" s="68"/>
      <c r="V16" s="89"/>
      <c r="W16" s="100">
        <v>0.014525462962962964</v>
      </c>
      <c r="X16" s="45">
        <v>104.56</v>
      </c>
      <c r="Y16" s="100">
        <v>0.03408564814814815</v>
      </c>
      <c r="Z16" s="45">
        <v>100.85</v>
      </c>
      <c r="AA16" s="63">
        <v>0.018333333333333333</v>
      </c>
      <c r="AB16" s="45">
        <v>106</v>
      </c>
      <c r="AC16" s="100">
        <v>0.010671296296296297</v>
      </c>
      <c r="AD16" s="129">
        <v>85.63</v>
      </c>
      <c r="AE16" s="68"/>
      <c r="AF16" s="129"/>
      <c r="AG16" s="68"/>
      <c r="AH16" s="46"/>
      <c r="AI16" s="68"/>
      <c r="AJ16" s="129"/>
    </row>
    <row r="17" spans="1:36" ht="12.75">
      <c r="A17" s="155" t="s">
        <v>250</v>
      </c>
      <c r="B17" s="141" t="s">
        <v>4</v>
      </c>
      <c r="C17" s="136" t="s">
        <v>201</v>
      </c>
      <c r="D17" s="137" t="s">
        <v>107</v>
      </c>
      <c r="E17" s="137" t="s">
        <v>227</v>
      </c>
      <c r="F17" s="136" t="s">
        <v>99</v>
      </c>
      <c r="G17" s="38">
        <f t="shared" si="0"/>
        <v>878.35</v>
      </c>
      <c r="H17" s="173">
        <f>((P17+R17+X17+Z17+AB17+AD17+AJ17)/7)</f>
        <v>89.59428571428573</v>
      </c>
      <c r="I17" s="2" t="s">
        <v>106</v>
      </c>
      <c r="J17" s="67">
        <v>0</v>
      </c>
      <c r="K17" s="7" t="s">
        <v>106</v>
      </c>
      <c r="L17" s="129">
        <v>0</v>
      </c>
      <c r="M17" s="100">
        <v>0.04560185185185186</v>
      </c>
      <c r="N17" s="110">
        <v>74.25</v>
      </c>
      <c r="O17" s="100">
        <v>0.020208333333333335</v>
      </c>
      <c r="P17" s="45">
        <v>95.81</v>
      </c>
      <c r="Q17" s="100">
        <v>0.04497685185185185</v>
      </c>
      <c r="R17" s="45">
        <v>85.91</v>
      </c>
      <c r="S17" s="100">
        <v>0.022083333333333333</v>
      </c>
      <c r="T17" s="129">
        <v>80.56</v>
      </c>
      <c r="U17" s="68"/>
      <c r="V17" s="89"/>
      <c r="W17" s="100">
        <v>0.016863425925925928</v>
      </c>
      <c r="X17" s="45">
        <v>90.06</v>
      </c>
      <c r="Y17" s="100">
        <v>0.03872685185185185</v>
      </c>
      <c r="Z17" s="45">
        <v>88.76</v>
      </c>
      <c r="AA17" s="100">
        <v>0.021886574074074072</v>
      </c>
      <c r="AB17" s="45">
        <v>88.79</v>
      </c>
      <c r="AC17" s="100">
        <v>0.010798611111111111</v>
      </c>
      <c r="AD17" s="45">
        <v>84.62</v>
      </c>
      <c r="AE17" s="106">
        <v>0.054699074074074074</v>
      </c>
      <c r="AF17" s="129">
        <v>83.03</v>
      </c>
      <c r="AG17" s="106">
        <v>0.012789351851851852</v>
      </c>
      <c r="AH17" s="46">
        <v>87.6</v>
      </c>
      <c r="AI17" s="106">
        <v>0.031157407407407408</v>
      </c>
      <c r="AJ17" s="45">
        <v>93.21</v>
      </c>
    </row>
    <row r="18" spans="1:36" ht="12.75">
      <c r="A18" s="144" t="s">
        <v>251</v>
      </c>
      <c r="B18" s="143" t="s">
        <v>5</v>
      </c>
      <c r="C18" s="144" t="s">
        <v>201</v>
      </c>
      <c r="D18" s="142" t="s">
        <v>226</v>
      </c>
      <c r="E18" s="142" t="s">
        <v>81</v>
      </c>
      <c r="F18" s="144" t="s">
        <v>82</v>
      </c>
      <c r="G18" s="38">
        <f t="shared" si="0"/>
        <v>898.42</v>
      </c>
      <c r="H18" s="173">
        <f>((P18+R18+T18+X18+AB18+AF18+AJ18)/7)</f>
        <v>86.12571428571428</v>
      </c>
      <c r="I18" s="7">
        <v>0.054224537037037036</v>
      </c>
      <c r="J18" s="67">
        <v>80.6</v>
      </c>
      <c r="K18" s="7">
        <v>0.022546296296296297</v>
      </c>
      <c r="L18" s="129">
        <v>68.38</v>
      </c>
      <c r="M18" s="100">
        <v>0.040810185185185185</v>
      </c>
      <c r="N18" s="110">
        <v>82.97</v>
      </c>
      <c r="O18" s="100">
        <v>0.02262731481481482</v>
      </c>
      <c r="P18" s="45">
        <v>85.57</v>
      </c>
      <c r="Q18" s="100">
        <v>0.04454861111111111</v>
      </c>
      <c r="R18" s="45">
        <v>86.74</v>
      </c>
      <c r="S18" s="100">
        <v>0.021736111111111112</v>
      </c>
      <c r="T18" s="45">
        <v>81.85</v>
      </c>
      <c r="U18" s="68"/>
      <c r="V18" s="89"/>
      <c r="W18" s="114">
        <v>0.016307870370370372</v>
      </c>
      <c r="X18" s="45">
        <v>93.13</v>
      </c>
      <c r="Y18" s="100">
        <v>0.053159722222222226</v>
      </c>
      <c r="Z18" s="129">
        <v>64.66</v>
      </c>
      <c r="AA18" s="100">
        <v>0.024444444444444446</v>
      </c>
      <c r="AB18" s="45">
        <v>79.5</v>
      </c>
      <c r="AC18" s="100">
        <v>0.013460648148148147</v>
      </c>
      <c r="AD18" s="129">
        <v>67.88</v>
      </c>
      <c r="AE18" s="106">
        <v>0.05032407407407408</v>
      </c>
      <c r="AF18" s="45">
        <v>90.25</v>
      </c>
      <c r="AG18" s="106">
        <v>0.011840277777777778</v>
      </c>
      <c r="AH18" s="46">
        <v>94.62</v>
      </c>
      <c r="AI18" s="106">
        <v>0.03383101851851852</v>
      </c>
      <c r="AJ18" s="45">
        <v>85.84</v>
      </c>
    </row>
    <row r="19" spans="1:36" ht="12.75">
      <c r="A19" s="144" t="s">
        <v>252</v>
      </c>
      <c r="B19" s="143" t="s">
        <v>6</v>
      </c>
      <c r="C19" s="144" t="s">
        <v>201</v>
      </c>
      <c r="D19" s="142" t="s">
        <v>77</v>
      </c>
      <c r="E19" s="142" t="s">
        <v>78</v>
      </c>
      <c r="F19" s="144" t="s">
        <v>76</v>
      </c>
      <c r="G19" s="38">
        <f t="shared" si="0"/>
        <v>900.5800000000002</v>
      </c>
      <c r="H19" s="173">
        <f>((L19+T19+X19+Z19+AD19+AF19+AJ19)/7)</f>
        <v>84.38142857142859</v>
      </c>
      <c r="I19" s="7">
        <v>0.051319444444444445</v>
      </c>
      <c r="J19" s="67">
        <v>85.16</v>
      </c>
      <c r="K19" s="7">
        <v>0.018460648148148146</v>
      </c>
      <c r="L19" s="45">
        <v>83.52</v>
      </c>
      <c r="M19" s="100">
        <v>0.04792824074074074</v>
      </c>
      <c r="N19" s="110">
        <v>70.64</v>
      </c>
      <c r="O19" s="100">
        <v>0.034027777777777775</v>
      </c>
      <c r="P19" s="129">
        <v>56.9</v>
      </c>
      <c r="Q19" s="100">
        <v>0.049421296296296297</v>
      </c>
      <c r="R19" s="129">
        <v>78.18</v>
      </c>
      <c r="S19" s="100">
        <v>0.021863425925925925</v>
      </c>
      <c r="T19" s="45">
        <v>81.37</v>
      </c>
      <c r="U19" s="68"/>
      <c r="V19" s="89"/>
      <c r="W19" s="100">
        <v>0.015949074074074074</v>
      </c>
      <c r="X19" s="45">
        <v>95.22</v>
      </c>
      <c r="Y19" s="100">
        <v>0.04138888888888889</v>
      </c>
      <c r="Z19" s="45">
        <v>83.05</v>
      </c>
      <c r="AA19" s="100">
        <v>0.02496527777777778</v>
      </c>
      <c r="AB19" s="129">
        <v>77.84</v>
      </c>
      <c r="AC19" s="100">
        <v>0.010868055555555556</v>
      </c>
      <c r="AD19" s="45">
        <v>84.08</v>
      </c>
      <c r="AE19" s="106">
        <v>0.05616898148148148</v>
      </c>
      <c r="AF19" s="45">
        <v>80.86</v>
      </c>
      <c r="AG19" s="106">
        <v>0.011550925925925925</v>
      </c>
      <c r="AH19" s="46">
        <v>96.99</v>
      </c>
      <c r="AI19" s="106">
        <v>0.03517361111111111</v>
      </c>
      <c r="AJ19" s="45">
        <v>82.57</v>
      </c>
    </row>
    <row r="20" spans="1:36" ht="12.75">
      <c r="A20" s="2"/>
      <c r="B20" s="8" t="s">
        <v>7</v>
      </c>
      <c r="C20" s="2" t="s">
        <v>201</v>
      </c>
      <c r="D20" s="3" t="s">
        <v>79</v>
      </c>
      <c r="E20" s="3" t="s">
        <v>240</v>
      </c>
      <c r="F20" s="2" t="s">
        <v>80</v>
      </c>
      <c r="G20" s="38">
        <f t="shared" si="0"/>
        <v>751.76</v>
      </c>
      <c r="H20" s="173">
        <f>((T20+X20+Z20+AD20+AF20+R20+AJ20)/7)</f>
        <v>83.73714285714287</v>
      </c>
      <c r="I20" s="7">
        <v>0.05184027777777778</v>
      </c>
      <c r="J20" s="67">
        <v>84.31</v>
      </c>
      <c r="K20" s="7"/>
      <c r="L20" s="129"/>
      <c r="M20" s="100">
        <v>0.04055555555555555</v>
      </c>
      <c r="N20" s="110">
        <v>83.49</v>
      </c>
      <c r="O20" s="100">
        <v>0.026157407407407407</v>
      </c>
      <c r="P20" s="129">
        <v>74.02</v>
      </c>
      <c r="Q20" s="100">
        <v>0.0508912037037037</v>
      </c>
      <c r="R20" s="45">
        <v>75.93</v>
      </c>
      <c r="S20" s="100">
        <v>0.02164351851851852</v>
      </c>
      <c r="T20" s="45">
        <v>82.2</v>
      </c>
      <c r="U20" s="68"/>
      <c r="V20" s="89"/>
      <c r="W20" s="100">
        <v>0.01716435185185185</v>
      </c>
      <c r="X20" s="45">
        <v>88.48</v>
      </c>
      <c r="Y20" s="100">
        <v>0.044814814814814814</v>
      </c>
      <c r="Z20" s="45">
        <v>76.7</v>
      </c>
      <c r="AA20" s="68" t="s">
        <v>241</v>
      </c>
      <c r="AB20" s="129"/>
      <c r="AC20" s="100">
        <v>0.010069444444444445</v>
      </c>
      <c r="AD20" s="45">
        <v>90.74</v>
      </c>
      <c r="AE20" s="106">
        <v>0.04861111111111111</v>
      </c>
      <c r="AF20" s="45">
        <v>93.43</v>
      </c>
      <c r="AG20" s="106">
        <v>0.012233796296296296</v>
      </c>
      <c r="AH20" s="46">
        <v>91.58</v>
      </c>
      <c r="AI20" s="106">
        <v>0.036909722222222226</v>
      </c>
      <c r="AJ20" s="45">
        <v>78.68</v>
      </c>
    </row>
    <row r="21" spans="1:36" ht="12.75">
      <c r="A21" s="2"/>
      <c r="B21" s="8" t="s">
        <v>8</v>
      </c>
      <c r="C21" s="2" t="s">
        <v>201</v>
      </c>
      <c r="D21" s="3" t="s">
        <v>91</v>
      </c>
      <c r="E21" s="3" t="s">
        <v>95</v>
      </c>
      <c r="F21" s="2" t="s">
        <v>93</v>
      </c>
      <c r="G21" s="38">
        <f t="shared" si="0"/>
        <v>792.15</v>
      </c>
      <c r="H21" s="173">
        <f>((P21+X21+Z21+AB21+AD21+R21+AJ21)/7)</f>
        <v>81.49428571428572</v>
      </c>
      <c r="I21" s="7">
        <v>0.08697916666666666</v>
      </c>
      <c r="J21" s="67">
        <v>50.25</v>
      </c>
      <c r="K21" s="7">
        <v>0.028067129629629626</v>
      </c>
      <c r="L21" s="129">
        <v>54.93</v>
      </c>
      <c r="M21" s="100">
        <v>0.041666666666666664</v>
      </c>
      <c r="N21" s="110">
        <v>81.26</v>
      </c>
      <c r="O21" s="100">
        <v>0.02476851851851852</v>
      </c>
      <c r="P21" s="45">
        <v>78.17</v>
      </c>
      <c r="Q21" s="100">
        <v>0.05260416666666667</v>
      </c>
      <c r="R21" s="45">
        <v>73.45</v>
      </c>
      <c r="S21" s="100" t="s">
        <v>224</v>
      </c>
      <c r="T21" s="129">
        <v>0</v>
      </c>
      <c r="U21" s="68"/>
      <c r="V21" s="89"/>
      <c r="W21" s="100">
        <v>0.017314814814814814</v>
      </c>
      <c r="X21" s="45">
        <v>87.71</v>
      </c>
      <c r="Y21" s="100">
        <v>0.03881944444444444</v>
      </c>
      <c r="Z21" s="45">
        <v>88.55</v>
      </c>
      <c r="AA21" s="100">
        <v>0.02210648148148148</v>
      </c>
      <c r="AB21" s="45">
        <v>87.91</v>
      </c>
      <c r="AC21" s="100">
        <v>0.011655092592592594</v>
      </c>
      <c r="AD21" s="45">
        <v>78.4</v>
      </c>
      <c r="AE21" s="106">
        <v>0.06255787037037037</v>
      </c>
      <c r="AF21" s="129">
        <v>72.6</v>
      </c>
      <c r="AG21" s="106">
        <v>0.011898148148148149</v>
      </c>
      <c r="AH21" s="46">
        <v>94.16</v>
      </c>
      <c r="AI21" s="106">
        <v>0.038078703703703705</v>
      </c>
      <c r="AJ21" s="45">
        <v>76.27</v>
      </c>
    </row>
    <row r="22" spans="1:36" ht="12.75">
      <c r="A22" s="2"/>
      <c r="B22" s="8" t="s">
        <v>9</v>
      </c>
      <c r="C22" s="2" t="s">
        <v>201</v>
      </c>
      <c r="D22" s="3" t="s">
        <v>85</v>
      </c>
      <c r="E22" s="3" t="s">
        <v>86</v>
      </c>
      <c r="F22" s="2" t="s">
        <v>87</v>
      </c>
      <c r="G22" s="38">
        <f t="shared" si="0"/>
        <v>760.01</v>
      </c>
      <c r="H22" s="173">
        <f>((L22+R22+Z22+AB22+AD22+AF22+AJ22)/7)</f>
        <v>78.61</v>
      </c>
      <c r="I22" s="7">
        <v>0.05820601851851851</v>
      </c>
      <c r="J22" s="67">
        <v>75.09</v>
      </c>
      <c r="K22" s="7">
        <v>0.02111111111111111</v>
      </c>
      <c r="L22" s="45">
        <v>73.03</v>
      </c>
      <c r="M22" s="100">
        <v>0.039837962962962964</v>
      </c>
      <c r="N22" s="110">
        <v>84.99</v>
      </c>
      <c r="O22" s="100">
        <v>0.02802083333333333</v>
      </c>
      <c r="P22" s="129">
        <v>69.1</v>
      </c>
      <c r="Q22" s="100">
        <v>0.04586805555555556</v>
      </c>
      <c r="R22" s="45">
        <v>84.24</v>
      </c>
      <c r="S22" s="100">
        <v>0.02512731481481481</v>
      </c>
      <c r="T22" s="129">
        <v>70.8</v>
      </c>
      <c r="U22" s="68"/>
      <c r="V22" s="89"/>
      <c r="W22" s="68"/>
      <c r="X22" s="129"/>
      <c r="Y22" s="100">
        <v>0.043599537037037034</v>
      </c>
      <c r="Z22" s="45">
        <v>78.84</v>
      </c>
      <c r="AA22" s="100">
        <v>0.024027777777777776</v>
      </c>
      <c r="AB22" s="45">
        <v>80.88</v>
      </c>
      <c r="AC22" s="100">
        <v>0.011956018518518517</v>
      </c>
      <c r="AD22" s="45">
        <v>76.43</v>
      </c>
      <c r="AE22" s="106">
        <v>0.05768518518518518</v>
      </c>
      <c r="AF22" s="45">
        <v>78.73</v>
      </c>
      <c r="AG22" s="106">
        <v>0.016041666666666666</v>
      </c>
      <c r="AH22" s="46">
        <v>69.84</v>
      </c>
      <c r="AI22" s="106">
        <v>0.037175925925925925</v>
      </c>
      <c r="AJ22" s="45">
        <v>78.12</v>
      </c>
    </row>
    <row r="23" spans="1:36" ht="12.75">
      <c r="A23" s="2"/>
      <c r="B23" s="8" t="s">
        <v>10</v>
      </c>
      <c r="C23" s="2" t="s">
        <v>201</v>
      </c>
      <c r="D23" s="3" t="s">
        <v>83</v>
      </c>
      <c r="E23" s="3" t="s">
        <v>84</v>
      </c>
      <c r="F23" s="2" t="s">
        <v>75</v>
      </c>
      <c r="G23" s="38">
        <f t="shared" si="0"/>
        <v>800.32</v>
      </c>
      <c r="H23" s="173">
        <f>((R23+T23+X23+Z23+AB23+AD23+L23)/7)</f>
        <v>76.03142857142858</v>
      </c>
      <c r="I23" s="7">
        <v>0.054675925925925926</v>
      </c>
      <c r="J23" s="67">
        <v>79.93</v>
      </c>
      <c r="K23" s="7">
        <v>0.02224537037037037</v>
      </c>
      <c r="L23" s="45">
        <v>69.31</v>
      </c>
      <c r="M23" s="100">
        <v>0.04881944444444444</v>
      </c>
      <c r="N23" s="110">
        <v>69.35</v>
      </c>
      <c r="O23" s="100">
        <v>0.03381944444444445</v>
      </c>
      <c r="P23" s="129">
        <v>57.25</v>
      </c>
      <c r="Q23" s="100">
        <v>0.05028935185185185</v>
      </c>
      <c r="R23" s="45">
        <v>76.83</v>
      </c>
      <c r="S23" s="100">
        <v>0.023715277777777776</v>
      </c>
      <c r="T23" s="45">
        <v>75.02</v>
      </c>
      <c r="U23" s="68"/>
      <c r="V23" s="89"/>
      <c r="W23" s="100">
        <v>0.016631944444444446</v>
      </c>
      <c r="X23" s="45">
        <v>91.32</v>
      </c>
      <c r="Y23" s="100">
        <v>0.047233796296296295</v>
      </c>
      <c r="Z23" s="45">
        <v>72.78</v>
      </c>
      <c r="AA23" s="100">
        <v>0.02539351851851852</v>
      </c>
      <c r="AB23" s="45">
        <v>76.53</v>
      </c>
      <c r="AC23" s="100">
        <v>0.012974537037037036</v>
      </c>
      <c r="AD23" s="45">
        <v>70.43</v>
      </c>
      <c r="AE23" s="106">
        <v>0.07702546296296296</v>
      </c>
      <c r="AF23" s="129">
        <v>58.96</v>
      </c>
      <c r="AG23" s="106">
        <v>0.013449074074074073</v>
      </c>
      <c r="AH23" s="46">
        <v>83.3</v>
      </c>
      <c r="AI23" s="106">
        <v>0.042337962962962966</v>
      </c>
      <c r="AJ23" s="129">
        <v>68.59</v>
      </c>
    </row>
    <row r="24" spans="1:36" ht="12.75">
      <c r="A24" s="2"/>
      <c r="B24" s="8" t="s">
        <v>11</v>
      </c>
      <c r="C24" s="2" t="s">
        <v>201</v>
      </c>
      <c r="D24" s="3" t="s">
        <v>88</v>
      </c>
      <c r="E24" s="3" t="s">
        <v>89</v>
      </c>
      <c r="F24" s="2" t="s">
        <v>90</v>
      </c>
      <c r="G24" s="38">
        <f t="shared" si="0"/>
        <v>633.0899999999999</v>
      </c>
      <c r="H24" s="173">
        <f>((P24+T24+AB24+AD24+AF24+Z24+AJ24)/7)</f>
        <v>69.85</v>
      </c>
      <c r="I24" s="7">
        <v>0.06074074074074074</v>
      </c>
      <c r="J24" s="67">
        <v>71.95</v>
      </c>
      <c r="K24" s="7">
        <v>0.026030092592592594</v>
      </c>
      <c r="L24" s="129">
        <v>59.23</v>
      </c>
      <c r="M24" s="100">
        <v>0.04887731481481481</v>
      </c>
      <c r="N24" s="110">
        <v>69.27</v>
      </c>
      <c r="O24" s="100">
        <v>0.029027777777777777</v>
      </c>
      <c r="P24" s="45">
        <v>66.7</v>
      </c>
      <c r="Q24" s="100" t="s">
        <v>224</v>
      </c>
      <c r="R24" s="129">
        <v>0</v>
      </c>
      <c r="S24" s="100">
        <v>0.023483796296296298</v>
      </c>
      <c r="T24" s="45">
        <v>75.76</v>
      </c>
      <c r="U24" s="68"/>
      <c r="V24" s="89"/>
      <c r="W24" s="68"/>
      <c r="X24" s="129"/>
      <c r="Y24" s="100">
        <v>0.054537037037037044</v>
      </c>
      <c r="Z24" s="45">
        <v>63.03</v>
      </c>
      <c r="AA24" s="100">
        <v>0.023912037037037034</v>
      </c>
      <c r="AB24" s="45">
        <v>81.27</v>
      </c>
      <c r="AC24" s="100">
        <v>0.013113425925925926</v>
      </c>
      <c r="AD24" s="45">
        <v>69.68</v>
      </c>
      <c r="AE24" s="106">
        <v>0.07020833333333333</v>
      </c>
      <c r="AF24" s="45">
        <v>64.69</v>
      </c>
      <c r="AG24" s="106">
        <v>0.013194444444444444</v>
      </c>
      <c r="AH24" s="46">
        <v>84.91</v>
      </c>
      <c r="AI24" s="106">
        <v>0.04282407407407407</v>
      </c>
      <c r="AJ24" s="45">
        <v>67.82</v>
      </c>
    </row>
    <row r="25" spans="1:36" ht="12.75">
      <c r="A25" s="2"/>
      <c r="B25" s="8"/>
      <c r="C25" s="2" t="s">
        <v>201</v>
      </c>
      <c r="D25" s="3" t="s">
        <v>197</v>
      </c>
      <c r="E25" s="3" t="s">
        <v>198</v>
      </c>
      <c r="F25" s="2" t="s">
        <v>90</v>
      </c>
      <c r="G25" s="38">
        <f t="shared" si="0"/>
        <v>465.71</v>
      </c>
      <c r="H25" s="173"/>
      <c r="I25" s="2"/>
      <c r="J25" s="67"/>
      <c r="K25" s="7">
        <v>0.02960648148148148</v>
      </c>
      <c r="L25" s="45">
        <v>52.08</v>
      </c>
      <c r="M25" s="100"/>
      <c r="N25" s="110"/>
      <c r="O25" s="100"/>
      <c r="P25" s="45"/>
      <c r="Q25" s="100"/>
      <c r="R25" s="45"/>
      <c r="S25" s="100"/>
      <c r="T25" s="45"/>
      <c r="U25" s="68"/>
      <c r="V25" s="89"/>
      <c r="W25" s="68"/>
      <c r="X25" s="45"/>
      <c r="Y25" s="100">
        <v>0.04972222222222222</v>
      </c>
      <c r="Z25" s="45">
        <v>69.13</v>
      </c>
      <c r="AA25" s="100">
        <v>0.02695601851851852</v>
      </c>
      <c r="AB25" s="45">
        <v>72.09</v>
      </c>
      <c r="AC25" s="100">
        <v>0.013229166666666667</v>
      </c>
      <c r="AD25" s="45">
        <v>69.07</v>
      </c>
      <c r="AE25" s="106">
        <v>0.07361111111111111</v>
      </c>
      <c r="AF25" s="45">
        <v>61.7</v>
      </c>
      <c r="AG25" s="106">
        <v>0.01230324074074074</v>
      </c>
      <c r="AH25" s="46">
        <v>91.06</v>
      </c>
      <c r="AI25" s="106">
        <v>0.05741898148148148</v>
      </c>
      <c r="AJ25" s="45">
        <v>50.58</v>
      </c>
    </row>
    <row r="26" spans="1:36" ht="12.75">
      <c r="A26" s="2"/>
      <c r="B26" s="8"/>
      <c r="C26" s="2" t="s">
        <v>201</v>
      </c>
      <c r="D26" s="3" t="s">
        <v>91</v>
      </c>
      <c r="E26" s="3" t="s">
        <v>92</v>
      </c>
      <c r="F26" s="2" t="s">
        <v>93</v>
      </c>
      <c r="G26" s="38">
        <f t="shared" si="0"/>
        <v>451.83000000000004</v>
      </c>
      <c r="H26" s="173"/>
      <c r="I26" s="7">
        <v>0.07532407407407408</v>
      </c>
      <c r="J26" s="67">
        <v>58.02</v>
      </c>
      <c r="K26" s="7">
        <v>0.025370370370370366</v>
      </c>
      <c r="L26" s="45">
        <v>60.77</v>
      </c>
      <c r="M26" s="100">
        <v>0.04560185185185186</v>
      </c>
      <c r="N26" s="110">
        <v>74.25</v>
      </c>
      <c r="O26" s="100">
        <v>0.029097222222222222</v>
      </c>
      <c r="P26" s="45">
        <v>66.54</v>
      </c>
      <c r="Q26" s="100">
        <v>0.05159722222222222</v>
      </c>
      <c r="R26" s="45">
        <v>74.89</v>
      </c>
      <c r="S26" s="100"/>
      <c r="T26" s="45"/>
      <c r="U26" s="68"/>
      <c r="V26" s="89"/>
      <c r="W26" s="68"/>
      <c r="X26" s="45"/>
      <c r="Y26" s="100">
        <v>0.03909722222222222</v>
      </c>
      <c r="Z26" s="45">
        <v>87.92</v>
      </c>
      <c r="AA26" s="100">
        <v>0.02244212962962963</v>
      </c>
      <c r="AB26" s="45">
        <v>86.59</v>
      </c>
      <c r="AC26" s="100">
        <v>0.012164351851851852</v>
      </c>
      <c r="AD26" s="45">
        <v>75.12</v>
      </c>
      <c r="AE26" s="68"/>
      <c r="AF26" s="45"/>
      <c r="AG26" s="68"/>
      <c r="AH26" s="46"/>
      <c r="AI26" s="68"/>
      <c r="AJ26" s="45"/>
    </row>
    <row r="27" spans="1:36" ht="12.75">
      <c r="A27" s="2"/>
      <c r="B27" s="8"/>
      <c r="C27" s="2" t="s">
        <v>201</v>
      </c>
      <c r="D27" s="3" t="s">
        <v>100</v>
      </c>
      <c r="E27" s="3" t="s">
        <v>101</v>
      </c>
      <c r="F27" s="2" t="s">
        <v>102</v>
      </c>
      <c r="G27" s="38">
        <f t="shared" si="0"/>
        <v>140.95999999999998</v>
      </c>
      <c r="H27" s="173"/>
      <c r="I27" s="7">
        <v>0.09429398148148148</v>
      </c>
      <c r="J27" s="67">
        <v>46.35</v>
      </c>
      <c r="K27" s="7">
        <v>0.021099537037037038</v>
      </c>
      <c r="L27" s="45">
        <v>73.07</v>
      </c>
      <c r="M27" s="100">
        <v>0.05306712962962964</v>
      </c>
      <c r="N27" s="110">
        <v>63.8</v>
      </c>
      <c r="O27" s="100">
        <v>0.028518518518518523</v>
      </c>
      <c r="P27" s="45">
        <v>67.89</v>
      </c>
      <c r="Q27" s="100"/>
      <c r="R27" s="45"/>
      <c r="S27" s="100"/>
      <c r="T27" s="45"/>
      <c r="U27" s="68"/>
      <c r="V27" s="89"/>
      <c r="W27" s="68"/>
      <c r="X27" s="45"/>
      <c r="Y27" s="68"/>
      <c r="Z27" s="45"/>
      <c r="AA27" s="68"/>
      <c r="AB27" s="45"/>
      <c r="AC27" s="68"/>
      <c r="AD27" s="45"/>
      <c r="AE27" s="68"/>
      <c r="AF27" s="45"/>
      <c r="AG27" s="68"/>
      <c r="AH27" s="46"/>
      <c r="AI27" s="68"/>
      <c r="AJ27" s="45"/>
    </row>
    <row r="28" spans="1:36" s="13" customFormat="1" ht="13.5" thickBot="1">
      <c r="A28" s="73"/>
      <c r="B28" s="95"/>
      <c r="C28" s="95"/>
      <c r="D28" s="96"/>
      <c r="E28" s="96"/>
      <c r="F28" s="95"/>
      <c r="G28" s="71"/>
      <c r="H28" s="38"/>
      <c r="I28" s="95"/>
      <c r="J28" s="97"/>
      <c r="K28" s="95"/>
      <c r="L28" s="98"/>
      <c r="M28" s="115"/>
      <c r="N28" s="109"/>
      <c r="O28" s="115"/>
      <c r="P28" s="98"/>
      <c r="Q28" s="115"/>
      <c r="R28" s="98"/>
      <c r="S28" s="115"/>
      <c r="T28" s="98"/>
      <c r="U28" s="97"/>
      <c r="V28" s="99"/>
      <c r="W28" s="97"/>
      <c r="X28" s="98"/>
      <c r="Y28" s="97"/>
      <c r="Z28" s="98"/>
      <c r="AA28" s="97"/>
      <c r="AB28" s="98"/>
      <c r="AC28" s="97"/>
      <c r="AD28" s="98"/>
      <c r="AE28" s="97"/>
      <c r="AF28" s="98"/>
      <c r="AG28" s="97"/>
      <c r="AH28" s="98"/>
      <c r="AI28" s="97"/>
      <c r="AJ28" s="98"/>
    </row>
    <row r="29" spans="1:36" s="85" customFormat="1" ht="12.75" thickBot="1">
      <c r="A29" s="169" t="s">
        <v>246</v>
      </c>
      <c r="B29" s="77" t="s">
        <v>0</v>
      </c>
      <c r="C29" s="78" t="s">
        <v>183</v>
      </c>
      <c r="D29" s="79" t="s">
        <v>184</v>
      </c>
      <c r="E29" s="79" t="s">
        <v>185</v>
      </c>
      <c r="F29" s="80" t="s">
        <v>186</v>
      </c>
      <c r="G29" s="84" t="s">
        <v>25</v>
      </c>
      <c r="H29" s="172" t="s">
        <v>245</v>
      </c>
      <c r="I29" s="78" t="s">
        <v>181</v>
      </c>
      <c r="J29" s="81" t="s">
        <v>182</v>
      </c>
      <c r="K29" s="80" t="s">
        <v>189</v>
      </c>
      <c r="L29" s="82" t="s">
        <v>253</v>
      </c>
      <c r="M29" s="83" t="s">
        <v>190</v>
      </c>
      <c r="N29" s="82" t="s">
        <v>191</v>
      </c>
      <c r="O29" s="83" t="s">
        <v>192</v>
      </c>
      <c r="P29" s="82" t="s">
        <v>254</v>
      </c>
      <c r="Q29" s="83" t="s">
        <v>200</v>
      </c>
      <c r="R29" s="82" t="s">
        <v>255</v>
      </c>
      <c r="S29" s="83" t="s">
        <v>199</v>
      </c>
      <c r="T29" s="82" t="s">
        <v>255</v>
      </c>
      <c r="U29" s="80" t="s">
        <v>231</v>
      </c>
      <c r="V29" s="80" t="s">
        <v>256</v>
      </c>
      <c r="W29" s="80" t="s">
        <v>230</v>
      </c>
      <c r="X29" s="82" t="s">
        <v>256</v>
      </c>
      <c r="Y29" s="80" t="s">
        <v>195</v>
      </c>
      <c r="Z29" s="82" t="s">
        <v>257</v>
      </c>
      <c r="AA29" s="80" t="s">
        <v>196</v>
      </c>
      <c r="AB29" s="82" t="s">
        <v>257</v>
      </c>
      <c r="AC29" s="80" t="s">
        <v>229</v>
      </c>
      <c r="AD29" s="82" t="s">
        <v>257</v>
      </c>
      <c r="AE29" s="80" t="s">
        <v>193</v>
      </c>
      <c r="AF29" s="82" t="s">
        <v>258</v>
      </c>
      <c r="AG29" s="80" t="s">
        <v>194</v>
      </c>
      <c r="AH29" s="82" t="s">
        <v>258</v>
      </c>
      <c r="AI29" s="80" t="s">
        <v>239</v>
      </c>
      <c r="AJ29" s="107" t="s">
        <v>258</v>
      </c>
    </row>
    <row r="30" spans="1:36" ht="12.75">
      <c r="A30" s="134" t="s">
        <v>247</v>
      </c>
      <c r="B30" s="134" t="s">
        <v>13</v>
      </c>
      <c r="C30" s="141" t="s">
        <v>203</v>
      </c>
      <c r="D30" s="135" t="s">
        <v>148</v>
      </c>
      <c r="E30" s="135" t="s">
        <v>149</v>
      </c>
      <c r="F30" s="134" t="s">
        <v>75</v>
      </c>
      <c r="G30" s="38">
        <f>(L30+P30+R30+T30+X30+Z30+AB30+AD30+AF30+AH30+AJ30)</f>
        <v>822.5699999999999</v>
      </c>
      <c r="H30" s="173">
        <f>((L30+P30+R30+T30+X30+Z30+AB30)/7)</f>
        <v>103.83142857142856</v>
      </c>
      <c r="I30" s="6">
        <v>0.04384259259259259</v>
      </c>
      <c r="J30" s="66">
        <v>95.89</v>
      </c>
      <c r="K30" s="6">
        <v>0.01980324074074074</v>
      </c>
      <c r="L30" s="44">
        <v>102</v>
      </c>
      <c r="M30" s="39">
        <v>0.03373842592592593</v>
      </c>
      <c r="N30" s="111">
        <v>102</v>
      </c>
      <c r="O30" s="39">
        <v>0.019467592592592595</v>
      </c>
      <c r="P30" s="53">
        <v>102</v>
      </c>
      <c r="Q30" s="62">
        <v>0.04396990740740741</v>
      </c>
      <c r="R30" s="53">
        <v>102</v>
      </c>
      <c r="S30" s="62">
        <v>0.025023148148148145</v>
      </c>
      <c r="T30" s="53">
        <v>102</v>
      </c>
      <c r="U30" s="116"/>
      <c r="V30" s="87"/>
      <c r="W30" s="62">
        <v>0.013877314814814815</v>
      </c>
      <c r="X30" s="53">
        <v>108</v>
      </c>
      <c r="Y30" s="34">
        <v>0.04247685185185185</v>
      </c>
      <c r="Z30" s="44">
        <v>108</v>
      </c>
      <c r="AA30" s="39">
        <v>0.028518518518518523</v>
      </c>
      <c r="AB30" s="44">
        <v>102.82</v>
      </c>
      <c r="AC30" s="39">
        <v>0.014537037037037038</v>
      </c>
      <c r="AD30" s="128">
        <v>95.75</v>
      </c>
      <c r="AE30" s="66"/>
      <c r="AF30" s="128"/>
      <c r="AG30" s="113"/>
      <c r="AH30" s="38"/>
      <c r="AI30" s="113"/>
      <c r="AJ30" s="128"/>
    </row>
    <row r="31" spans="1:36" ht="12.75">
      <c r="A31" s="136" t="s">
        <v>248</v>
      </c>
      <c r="B31" s="134" t="s">
        <v>14</v>
      </c>
      <c r="C31" s="153" t="s">
        <v>203</v>
      </c>
      <c r="D31" s="137" t="s">
        <v>243</v>
      </c>
      <c r="E31" s="137" t="s">
        <v>150</v>
      </c>
      <c r="F31" s="136" t="s">
        <v>117</v>
      </c>
      <c r="G31" s="38">
        <f>(L31+P31+R31+T31+V31+Z31+AB31+AD31+AF31+AH31+AJ31)</f>
        <v>758.26</v>
      </c>
      <c r="H31" s="173">
        <f>((X31+Z31+AB31+AD31+AF31+P31+AJ31)/7)</f>
        <v>97.07142857142857</v>
      </c>
      <c r="I31" s="7">
        <v>0.04695601851851852</v>
      </c>
      <c r="J31" s="67">
        <v>89.53</v>
      </c>
      <c r="K31" s="7">
        <v>0.028171296296296302</v>
      </c>
      <c r="L31" s="129">
        <v>71.7</v>
      </c>
      <c r="M31" s="100">
        <v>0.03988425925925926</v>
      </c>
      <c r="N31" s="110">
        <v>86.28</v>
      </c>
      <c r="O31" s="100">
        <v>0.026053240740740738</v>
      </c>
      <c r="P31" s="54">
        <v>76.22</v>
      </c>
      <c r="Q31" s="118"/>
      <c r="R31" s="132"/>
      <c r="S31" s="118"/>
      <c r="T31" s="132"/>
      <c r="U31" s="117"/>
      <c r="V31" s="61"/>
      <c r="W31" s="118">
        <v>0.015787037037037037</v>
      </c>
      <c r="X31" s="53">
        <v>94.94</v>
      </c>
      <c r="Y31" s="100">
        <v>0.04761574074074074</v>
      </c>
      <c r="Z31" s="45">
        <v>96.34</v>
      </c>
      <c r="AA31" s="63">
        <v>0.02766203703703704</v>
      </c>
      <c r="AB31" s="45">
        <v>106</v>
      </c>
      <c r="AC31" s="63">
        <v>0.013645833333333331</v>
      </c>
      <c r="AD31" s="45">
        <v>102</v>
      </c>
      <c r="AE31" s="105">
        <v>0.05004629629629629</v>
      </c>
      <c r="AF31" s="45">
        <v>102</v>
      </c>
      <c r="AG31" s="104">
        <v>0.011261574074074071</v>
      </c>
      <c r="AH31" s="46">
        <v>102</v>
      </c>
      <c r="AI31" s="105">
        <v>0.033032407407407406</v>
      </c>
      <c r="AJ31" s="45">
        <v>102</v>
      </c>
    </row>
    <row r="32" spans="1:36" ht="12.75">
      <c r="A32" s="136" t="s">
        <v>249</v>
      </c>
      <c r="B32" s="134" t="s">
        <v>15</v>
      </c>
      <c r="C32" s="141" t="s">
        <v>203</v>
      </c>
      <c r="D32" s="137" t="s">
        <v>146</v>
      </c>
      <c r="E32" s="137" t="s">
        <v>147</v>
      </c>
      <c r="F32" s="136" t="s">
        <v>90</v>
      </c>
      <c r="G32" s="38">
        <f aca="true" t="shared" si="1" ref="G32:G42">(L32+P32+R32+T32+X32+Z32+AB32+AD32+AF32+AH32+AJ32)</f>
        <v>965.57</v>
      </c>
      <c r="H32" s="173">
        <f>((T32+X32+AB32+AD32+AF32+P32+AJ32)/7)</f>
        <v>92.35428571428572</v>
      </c>
      <c r="I32" s="7">
        <v>0.041215277777777774</v>
      </c>
      <c r="J32" s="67">
        <v>102</v>
      </c>
      <c r="K32" s="7">
        <v>0.027256944444444445</v>
      </c>
      <c r="L32" s="129">
        <v>74.11</v>
      </c>
      <c r="M32" s="100">
        <v>0.03774305555555556</v>
      </c>
      <c r="N32" s="110">
        <v>91.18</v>
      </c>
      <c r="O32" s="100">
        <v>0.02287037037037037</v>
      </c>
      <c r="P32" s="54">
        <v>86.82</v>
      </c>
      <c r="Q32" s="118">
        <v>0.06260416666666667</v>
      </c>
      <c r="R32" s="132">
        <v>71.64</v>
      </c>
      <c r="S32" s="118">
        <v>0.028969907407407406</v>
      </c>
      <c r="T32" s="54">
        <v>88.1</v>
      </c>
      <c r="U32" s="117"/>
      <c r="V32" s="88"/>
      <c r="W32" s="118">
        <v>0.016516203703703703</v>
      </c>
      <c r="X32" s="53">
        <v>90.74</v>
      </c>
      <c r="Y32" s="100">
        <v>0.05364583333333334</v>
      </c>
      <c r="Z32" s="129">
        <v>85.51</v>
      </c>
      <c r="AA32" s="100">
        <v>0.03071759259259259</v>
      </c>
      <c r="AB32" s="45">
        <v>95.46</v>
      </c>
      <c r="AC32" s="100">
        <v>0.015474537037037038</v>
      </c>
      <c r="AD32" s="45">
        <v>89.95</v>
      </c>
      <c r="AE32" s="106">
        <v>0.054502314814814816</v>
      </c>
      <c r="AF32" s="45">
        <v>93.66</v>
      </c>
      <c r="AG32" s="119">
        <v>0.013078703703703703</v>
      </c>
      <c r="AH32" s="46">
        <v>87.83</v>
      </c>
      <c r="AI32" s="106">
        <v>0.03311342592592593</v>
      </c>
      <c r="AJ32" s="45">
        <v>101.75</v>
      </c>
    </row>
    <row r="33" spans="1:36" ht="12.75">
      <c r="A33" s="144" t="s">
        <v>251</v>
      </c>
      <c r="B33" s="145" t="s">
        <v>16</v>
      </c>
      <c r="C33" s="146" t="s">
        <v>203</v>
      </c>
      <c r="D33" s="142" t="s">
        <v>214</v>
      </c>
      <c r="E33" s="142" t="s">
        <v>154</v>
      </c>
      <c r="F33" s="144" t="s">
        <v>76</v>
      </c>
      <c r="G33" s="38">
        <f t="shared" si="1"/>
        <v>938.56</v>
      </c>
      <c r="H33" s="173">
        <f>((P33+T33+AB33+AD33+AF33+Z33+AJ33)/7)</f>
        <v>88.33428571428571</v>
      </c>
      <c r="I33" s="7">
        <v>0.05626157407407407</v>
      </c>
      <c r="J33" s="67">
        <v>74.72</v>
      </c>
      <c r="K33" s="7">
        <v>0.03079861111111111</v>
      </c>
      <c r="L33" s="129">
        <v>65.59</v>
      </c>
      <c r="M33" s="100">
        <v>0.038622685185185184</v>
      </c>
      <c r="N33" s="110">
        <v>89.1</v>
      </c>
      <c r="O33" s="100">
        <v>0.022604166666666665</v>
      </c>
      <c r="P33" s="54">
        <v>87.85</v>
      </c>
      <c r="Q33" s="118">
        <v>0.05898148148148149</v>
      </c>
      <c r="R33" s="132">
        <v>76.04</v>
      </c>
      <c r="S33" s="118">
        <v>0.027824074074074074</v>
      </c>
      <c r="T33" s="54">
        <v>91.73</v>
      </c>
      <c r="U33" s="117"/>
      <c r="V33" s="88"/>
      <c r="W33" s="118">
        <v>0.0184375</v>
      </c>
      <c r="X33" s="133">
        <v>81.29</v>
      </c>
      <c r="Y33" s="100">
        <v>0.055196759259259265</v>
      </c>
      <c r="Z33" s="45">
        <v>83.11</v>
      </c>
      <c r="AA33" s="100">
        <v>0.03158564814814815</v>
      </c>
      <c r="AB33" s="45">
        <v>92.83</v>
      </c>
      <c r="AC33" s="100">
        <v>0.015717592592592592</v>
      </c>
      <c r="AD33" s="45">
        <v>88.56</v>
      </c>
      <c r="AE33" s="106">
        <v>0.05724537037037037</v>
      </c>
      <c r="AF33" s="45">
        <v>89.17</v>
      </c>
      <c r="AG33" s="119">
        <v>0.011805555555555555</v>
      </c>
      <c r="AH33" s="46">
        <v>97.3</v>
      </c>
      <c r="AI33" s="106">
        <v>0.039594907407407405</v>
      </c>
      <c r="AJ33" s="45">
        <v>85.09</v>
      </c>
    </row>
    <row r="34" spans="1:36" ht="12.75">
      <c r="A34" s="144" t="s">
        <v>252</v>
      </c>
      <c r="B34" s="145" t="s">
        <v>17</v>
      </c>
      <c r="C34" s="144" t="s">
        <v>203</v>
      </c>
      <c r="D34" s="142" t="s">
        <v>160</v>
      </c>
      <c r="E34" s="142" t="s">
        <v>161</v>
      </c>
      <c r="F34" s="144" t="s">
        <v>75</v>
      </c>
      <c r="G34" s="38">
        <f t="shared" si="1"/>
        <v>815.5600000000001</v>
      </c>
      <c r="H34" s="173">
        <f>((P34+T34+X34+Z34+AF34+AD34+AJ34)/7)</f>
        <v>86.55714285714286</v>
      </c>
      <c r="I34" s="7">
        <v>0.07049768518518519</v>
      </c>
      <c r="J34" s="67">
        <v>59.63</v>
      </c>
      <c r="K34" s="7">
        <v>0.03479166666666667</v>
      </c>
      <c r="L34" s="129">
        <v>58.06</v>
      </c>
      <c r="M34" s="100">
        <v>0.03729166666666667</v>
      </c>
      <c r="N34" s="110">
        <v>92.28</v>
      </c>
      <c r="O34" s="100">
        <v>0.02189814814814815</v>
      </c>
      <c r="P34" s="45">
        <v>90.68</v>
      </c>
      <c r="Q34" s="100">
        <v>0.07024305555555556</v>
      </c>
      <c r="R34" s="129">
        <v>63.85</v>
      </c>
      <c r="S34" s="100">
        <v>0.027395833333333338</v>
      </c>
      <c r="T34" s="45">
        <v>93.17</v>
      </c>
      <c r="U34" s="68"/>
      <c r="V34" s="89"/>
      <c r="W34" s="100">
        <v>0.017430555555555557</v>
      </c>
      <c r="X34" s="45">
        <v>85.98</v>
      </c>
      <c r="Y34" s="100">
        <v>0.05682870370370371</v>
      </c>
      <c r="Z34" s="45">
        <v>80.73</v>
      </c>
      <c r="AA34" s="68" t="s">
        <v>241</v>
      </c>
      <c r="AB34" s="129"/>
      <c r="AC34" s="100">
        <v>0.01849537037037037</v>
      </c>
      <c r="AD34" s="45">
        <v>75.26</v>
      </c>
      <c r="AE34" s="106">
        <v>0.05626157407407407</v>
      </c>
      <c r="AF34" s="45">
        <v>90.73</v>
      </c>
      <c r="AG34" s="119">
        <v>0.013090277777777779</v>
      </c>
      <c r="AH34" s="46">
        <v>87.75</v>
      </c>
      <c r="AI34" s="106">
        <v>0.03770833333333333</v>
      </c>
      <c r="AJ34" s="45">
        <v>89.35</v>
      </c>
    </row>
    <row r="35" spans="1:36" ht="12.75">
      <c r="A35" s="2"/>
      <c r="B35" s="12" t="s">
        <v>18</v>
      </c>
      <c r="C35" s="2" t="s">
        <v>203</v>
      </c>
      <c r="D35" s="3" t="s">
        <v>164</v>
      </c>
      <c r="E35" s="3" t="s">
        <v>165</v>
      </c>
      <c r="F35" s="2" t="s">
        <v>102</v>
      </c>
      <c r="G35" s="38">
        <f t="shared" si="1"/>
        <v>653.85</v>
      </c>
      <c r="H35" s="173">
        <f>((L35+P35+T35+Z35+AB35+AF35+AJ35)/7)</f>
        <v>84.42857142857143</v>
      </c>
      <c r="I35" s="7">
        <v>0.07387731481481481</v>
      </c>
      <c r="J35" s="67">
        <v>56.91</v>
      </c>
      <c r="K35" s="7">
        <v>0.027256944444444445</v>
      </c>
      <c r="L35" s="45">
        <v>74.11</v>
      </c>
      <c r="M35" s="100" t="s">
        <v>106</v>
      </c>
      <c r="N35" s="110"/>
      <c r="O35" s="100">
        <v>0.023865740740740743</v>
      </c>
      <c r="P35" s="45">
        <v>83.2</v>
      </c>
      <c r="Q35" s="100">
        <v>0.07135416666666666</v>
      </c>
      <c r="R35" s="129">
        <v>62.85</v>
      </c>
      <c r="S35" s="100">
        <v>0.027974537037037034</v>
      </c>
      <c r="T35" s="45">
        <v>91.24</v>
      </c>
      <c r="U35" s="68"/>
      <c r="V35" s="89"/>
      <c r="W35" s="68"/>
      <c r="X35" s="129"/>
      <c r="Y35" s="100">
        <v>0.050821759259259254</v>
      </c>
      <c r="Z35" s="45">
        <v>90.27</v>
      </c>
      <c r="AA35" s="100">
        <v>0.030474537037037036</v>
      </c>
      <c r="AB35" s="45">
        <v>96.22</v>
      </c>
      <c r="AC35" s="68"/>
      <c r="AD35" s="129"/>
      <c r="AE35" s="106">
        <v>0.05682870370370371</v>
      </c>
      <c r="AF35" s="45">
        <v>89.83</v>
      </c>
      <c r="AG35" s="68" t="s">
        <v>241</v>
      </c>
      <c r="AH35" s="46"/>
      <c r="AI35" s="106">
        <v>0.05094907407407407</v>
      </c>
      <c r="AJ35" s="45">
        <v>66.13</v>
      </c>
    </row>
    <row r="36" spans="1:36" ht="12.75">
      <c r="A36" s="2"/>
      <c r="B36" s="12" t="s">
        <v>19</v>
      </c>
      <c r="C36" s="2" t="s">
        <v>203</v>
      </c>
      <c r="D36" s="3" t="s">
        <v>157</v>
      </c>
      <c r="E36" s="3" t="s">
        <v>147</v>
      </c>
      <c r="F36" s="2" t="s">
        <v>80</v>
      </c>
      <c r="G36" s="38">
        <f t="shared" si="1"/>
        <v>664.0799999999999</v>
      </c>
      <c r="H36" s="173">
        <f>((P36+R36+T36+AB36+AF36+Z36+AJ36)/7)</f>
        <v>83.08285714285714</v>
      </c>
      <c r="I36" s="7">
        <v>0.06224537037037037</v>
      </c>
      <c r="J36" s="67">
        <v>67.54</v>
      </c>
      <c r="K36" s="2"/>
      <c r="L36" s="129"/>
      <c r="M36" s="100">
        <v>0.041296296296296296</v>
      </c>
      <c r="N36" s="110">
        <v>83.33</v>
      </c>
      <c r="O36" s="100">
        <v>0.021770833333333336</v>
      </c>
      <c r="P36" s="45">
        <v>91.21</v>
      </c>
      <c r="Q36" s="100">
        <v>0.06167824074074074</v>
      </c>
      <c r="R36" s="45">
        <v>72.71</v>
      </c>
      <c r="S36" s="100">
        <v>0.028784722222222225</v>
      </c>
      <c r="T36" s="45">
        <v>88.67</v>
      </c>
      <c r="U36" s="68"/>
      <c r="V36" s="89"/>
      <c r="W36" s="68"/>
      <c r="X36" s="129"/>
      <c r="Y36" s="100">
        <v>0.07340277777777778</v>
      </c>
      <c r="Z36" s="45">
        <v>62.5</v>
      </c>
      <c r="AA36" s="100">
        <v>0.034444444444444444</v>
      </c>
      <c r="AB36" s="45">
        <v>85.13</v>
      </c>
      <c r="AC36" s="68"/>
      <c r="AD36" s="129"/>
      <c r="AE36" s="106">
        <v>0.05513888888888888</v>
      </c>
      <c r="AF36" s="45">
        <v>92.58</v>
      </c>
      <c r="AG36" s="119">
        <v>0.01392361111111111</v>
      </c>
      <c r="AH36" s="46">
        <v>82.5</v>
      </c>
      <c r="AI36" s="106">
        <v>0.03795138888888889</v>
      </c>
      <c r="AJ36" s="45">
        <v>88.78</v>
      </c>
    </row>
    <row r="37" spans="1:36" ht="12.75">
      <c r="A37" s="2"/>
      <c r="B37" s="12" t="s">
        <v>20</v>
      </c>
      <c r="C37" s="2" t="s">
        <v>203</v>
      </c>
      <c r="D37" s="3" t="s">
        <v>158</v>
      </c>
      <c r="E37" s="3" t="s">
        <v>159</v>
      </c>
      <c r="F37" s="2" t="s">
        <v>80</v>
      </c>
      <c r="G37" s="38">
        <f t="shared" si="1"/>
        <v>692.1999999999999</v>
      </c>
      <c r="H37" s="173">
        <f>((L37+P37+Z37+AB37+AD37+AF37+AJ37)/7)</f>
        <v>78.91428571428571</v>
      </c>
      <c r="I37" s="7">
        <v>0.06700231481481482</v>
      </c>
      <c r="J37" s="67">
        <v>62.74</v>
      </c>
      <c r="K37" s="7">
        <v>0.02584490740740741</v>
      </c>
      <c r="L37" s="45">
        <v>78.16</v>
      </c>
      <c r="M37" s="100">
        <v>0.05555555555555555</v>
      </c>
      <c r="N37" s="110">
        <v>61.94</v>
      </c>
      <c r="O37" s="100">
        <v>0.02442129629629629</v>
      </c>
      <c r="P37" s="45">
        <v>81.31</v>
      </c>
      <c r="Q37" s="100" t="s">
        <v>224</v>
      </c>
      <c r="R37" s="129">
        <v>0</v>
      </c>
      <c r="S37" s="100">
        <v>0.03971064814814815</v>
      </c>
      <c r="T37" s="129">
        <v>64.27</v>
      </c>
      <c r="U37" s="68"/>
      <c r="V37" s="89"/>
      <c r="W37" s="68"/>
      <c r="X37" s="129"/>
      <c r="Y37" s="100">
        <v>0.05578703703703703</v>
      </c>
      <c r="Z37" s="45">
        <v>82.23</v>
      </c>
      <c r="AA37" s="100">
        <v>0.03706018518518519</v>
      </c>
      <c r="AB37" s="45">
        <v>79.12</v>
      </c>
      <c r="AC37" s="100">
        <v>0.01815972222222222</v>
      </c>
      <c r="AD37" s="45">
        <v>76.65</v>
      </c>
      <c r="AE37" s="106">
        <v>0.05701388888888889</v>
      </c>
      <c r="AF37" s="45">
        <v>89.53</v>
      </c>
      <c r="AG37" s="119">
        <v>0.015208333333333332</v>
      </c>
      <c r="AH37" s="46">
        <v>75.53</v>
      </c>
      <c r="AI37" s="106">
        <v>0.05151620370370371</v>
      </c>
      <c r="AJ37" s="45">
        <v>65.4</v>
      </c>
    </row>
    <row r="38" spans="1:36" ht="12.75">
      <c r="A38" s="2"/>
      <c r="B38" s="12" t="s">
        <v>21</v>
      </c>
      <c r="C38" s="2" t="s">
        <v>203</v>
      </c>
      <c r="D38" s="3" t="s">
        <v>151</v>
      </c>
      <c r="E38" s="3" t="s">
        <v>152</v>
      </c>
      <c r="F38" s="2" t="s">
        <v>153</v>
      </c>
      <c r="G38" s="38">
        <f t="shared" si="1"/>
        <v>815.09</v>
      </c>
      <c r="H38" s="173">
        <f>((T38+X38+AB38+AD38+AF38+Z38+AJ38)/7)</f>
        <v>76.62142857142858</v>
      </c>
      <c r="I38" s="7">
        <v>0.04988425925925926</v>
      </c>
      <c r="J38" s="67">
        <v>84.27</v>
      </c>
      <c r="K38" s="7">
        <v>0.03197916666666666</v>
      </c>
      <c r="L38" s="129">
        <v>63.16</v>
      </c>
      <c r="M38" s="100">
        <v>0.048125</v>
      </c>
      <c r="N38" s="110">
        <v>71.51</v>
      </c>
      <c r="O38" s="100">
        <v>0.02951388888888889</v>
      </c>
      <c r="P38" s="129">
        <v>67.28</v>
      </c>
      <c r="Q38" s="100">
        <v>0.06739583333333334</v>
      </c>
      <c r="R38" s="129">
        <v>66.55</v>
      </c>
      <c r="S38" s="100">
        <v>0.03135416666666666</v>
      </c>
      <c r="T38" s="45">
        <v>81.4</v>
      </c>
      <c r="U38" s="68"/>
      <c r="V38" s="89"/>
      <c r="W38" s="100">
        <v>0.02037037037037037</v>
      </c>
      <c r="X38" s="45">
        <v>73.58</v>
      </c>
      <c r="Y38" s="100">
        <v>0.06527777777777778</v>
      </c>
      <c r="Z38" s="45">
        <v>70.28</v>
      </c>
      <c r="AA38" s="100">
        <v>0.03834490740740741</v>
      </c>
      <c r="AB38" s="45">
        <v>76.47</v>
      </c>
      <c r="AC38" s="100">
        <v>0.01716435185185185</v>
      </c>
      <c r="AD38" s="45">
        <v>81.09</v>
      </c>
      <c r="AE38" s="106">
        <v>0.06576388888888889</v>
      </c>
      <c r="AF38" s="45">
        <v>77.62</v>
      </c>
      <c r="AG38" s="119">
        <v>0.014050925925925927</v>
      </c>
      <c r="AH38" s="46">
        <v>81.75</v>
      </c>
      <c r="AI38" s="106">
        <v>0.04438657407407407</v>
      </c>
      <c r="AJ38" s="45">
        <v>75.91</v>
      </c>
    </row>
    <row r="39" spans="1:36" ht="12.75">
      <c r="A39" s="2"/>
      <c r="B39" s="12" t="s">
        <v>22</v>
      </c>
      <c r="C39" s="2" t="s">
        <v>203</v>
      </c>
      <c r="D39" s="3" t="s">
        <v>155</v>
      </c>
      <c r="E39" s="3" t="s">
        <v>156</v>
      </c>
      <c r="F39" s="2" t="s">
        <v>75</v>
      </c>
      <c r="G39" s="38">
        <f t="shared" si="1"/>
        <v>612.29</v>
      </c>
      <c r="H39" s="173">
        <f>((P39+R39+T39+X39+AF39+L39+AJ39)/7)</f>
        <v>76.07285714285715</v>
      </c>
      <c r="I39" s="7">
        <v>0.058634259259259254</v>
      </c>
      <c r="J39" s="67">
        <v>71.7</v>
      </c>
      <c r="K39" s="7">
        <v>0.03228009259259259</v>
      </c>
      <c r="L39" s="45">
        <v>62.58</v>
      </c>
      <c r="M39" s="100">
        <v>0.03913194444444445</v>
      </c>
      <c r="N39" s="110">
        <v>87.94</v>
      </c>
      <c r="O39" s="100">
        <v>0.03023148148148148</v>
      </c>
      <c r="P39" s="45">
        <v>65.68</v>
      </c>
      <c r="Q39" s="100">
        <v>0.05949074074074074</v>
      </c>
      <c r="R39" s="45">
        <v>75.39</v>
      </c>
      <c r="S39" s="100">
        <v>0.027349537037037037</v>
      </c>
      <c r="T39" s="45">
        <v>93.32</v>
      </c>
      <c r="U39" s="68"/>
      <c r="V39" s="89"/>
      <c r="W39" s="100">
        <v>0.016875</v>
      </c>
      <c r="X39" s="45">
        <v>88.81</v>
      </c>
      <c r="Y39" s="68"/>
      <c r="Z39" s="129"/>
      <c r="AA39" s="68"/>
      <c r="AB39" s="129"/>
      <c r="AC39" s="68"/>
      <c r="AD39" s="129"/>
      <c r="AE39" s="106">
        <v>0.07501157407407406</v>
      </c>
      <c r="AF39" s="45">
        <v>68.05</v>
      </c>
      <c r="AG39" s="119">
        <v>0.014398148148148148</v>
      </c>
      <c r="AH39" s="46">
        <v>79.78</v>
      </c>
      <c r="AI39" s="106">
        <v>0.04282407407407407</v>
      </c>
      <c r="AJ39" s="45">
        <v>78.68</v>
      </c>
    </row>
    <row r="40" spans="1:36" ht="12.75">
      <c r="A40" s="2"/>
      <c r="B40" s="12" t="s">
        <v>23</v>
      </c>
      <c r="C40" s="2" t="s">
        <v>203</v>
      </c>
      <c r="D40" s="3" t="s">
        <v>162</v>
      </c>
      <c r="E40" s="3" t="s">
        <v>163</v>
      </c>
      <c r="F40" s="2" t="s">
        <v>80</v>
      </c>
      <c r="G40" s="38">
        <f t="shared" si="1"/>
        <v>689.4600000000002</v>
      </c>
      <c r="H40" s="173">
        <f>((L40+T40+Z40+AB40+AF40+AD40+AJ40)/7)</f>
        <v>72.36571428571429</v>
      </c>
      <c r="I40" s="7">
        <v>0.07111111111111111</v>
      </c>
      <c r="J40" s="67">
        <v>59.12</v>
      </c>
      <c r="K40" s="7">
        <v>0.03197916666666666</v>
      </c>
      <c r="L40" s="45">
        <v>63.16</v>
      </c>
      <c r="M40" s="100">
        <v>0.05202546296296296</v>
      </c>
      <c r="N40" s="110">
        <v>66.15</v>
      </c>
      <c r="O40" s="100">
        <v>0.04041666666666667</v>
      </c>
      <c r="P40" s="129">
        <v>49.13</v>
      </c>
      <c r="Q40" s="100">
        <v>0.08407407407407408</v>
      </c>
      <c r="R40" s="129">
        <v>53.34</v>
      </c>
      <c r="S40" s="100">
        <v>0.031342592592592596</v>
      </c>
      <c r="T40" s="45">
        <v>81.43</v>
      </c>
      <c r="U40" s="68"/>
      <c r="V40" s="89"/>
      <c r="W40" s="68"/>
      <c r="X40" s="129"/>
      <c r="Y40" s="100">
        <v>0.061967592592592595</v>
      </c>
      <c r="Z40" s="45">
        <v>74.03</v>
      </c>
      <c r="AA40" s="100">
        <v>0.03616898148148148</v>
      </c>
      <c r="AB40" s="45">
        <v>81.07</v>
      </c>
      <c r="AC40" s="100">
        <v>0.023229166666666665</v>
      </c>
      <c r="AD40" s="45">
        <v>59.92</v>
      </c>
      <c r="AE40" s="106">
        <v>0.07032407407407408</v>
      </c>
      <c r="AF40" s="45">
        <v>72.59</v>
      </c>
      <c r="AG40" s="119">
        <v>0.014282407407407409</v>
      </c>
      <c r="AH40" s="46">
        <v>80.43</v>
      </c>
      <c r="AI40" s="106">
        <v>0.0453125</v>
      </c>
      <c r="AJ40" s="45">
        <v>74.36</v>
      </c>
    </row>
    <row r="41" spans="1:36" ht="12.75">
      <c r="A41" s="2"/>
      <c r="B41" s="12" t="s">
        <v>24</v>
      </c>
      <c r="C41" s="9" t="s">
        <v>203</v>
      </c>
      <c r="D41" s="3" t="s">
        <v>168</v>
      </c>
      <c r="E41" s="3" t="s">
        <v>169</v>
      </c>
      <c r="F41" s="2" t="s">
        <v>80</v>
      </c>
      <c r="G41" s="38">
        <f t="shared" si="1"/>
        <v>597.01</v>
      </c>
      <c r="H41" s="173">
        <f>((P41+T41+Z41+AB41+AD41+R41+AJ41)/7)</f>
        <v>67.78285714285714</v>
      </c>
      <c r="I41" s="2" t="s">
        <v>106</v>
      </c>
      <c r="J41" s="67"/>
      <c r="K41" s="7">
        <v>0.04024305555555556</v>
      </c>
      <c r="L41" s="129">
        <v>50.19</v>
      </c>
      <c r="M41" s="100">
        <v>0.07467592592592592</v>
      </c>
      <c r="N41" s="110">
        <v>46.08</v>
      </c>
      <c r="O41" s="100">
        <v>0.03391203703703704</v>
      </c>
      <c r="P41" s="54">
        <v>58.55</v>
      </c>
      <c r="Q41" s="118">
        <v>0.07677083333333333</v>
      </c>
      <c r="R41" s="54">
        <v>58.42</v>
      </c>
      <c r="S41" s="118">
        <v>0.036099537037037034</v>
      </c>
      <c r="T41" s="54">
        <v>70.7</v>
      </c>
      <c r="U41" s="117"/>
      <c r="V41" s="88"/>
      <c r="W41" s="117"/>
      <c r="X41" s="129"/>
      <c r="Y41" s="100">
        <v>0.07420138888888889</v>
      </c>
      <c r="Z41" s="45">
        <v>61.82</v>
      </c>
      <c r="AA41" s="100">
        <v>0.039560185185185184</v>
      </c>
      <c r="AB41" s="45">
        <v>74.12</v>
      </c>
      <c r="AC41" s="100">
        <v>0.01892361111111111</v>
      </c>
      <c r="AD41" s="45">
        <v>73.55</v>
      </c>
      <c r="AE41" s="67" t="s">
        <v>241</v>
      </c>
      <c r="AF41" s="129"/>
      <c r="AG41" s="119">
        <v>0.01587962962962963</v>
      </c>
      <c r="AH41" s="46">
        <v>72.34</v>
      </c>
      <c r="AI41" s="119">
        <v>0.043576388888888894</v>
      </c>
      <c r="AJ41" s="45">
        <v>77.32</v>
      </c>
    </row>
    <row r="42" spans="1:36" ht="12.75">
      <c r="A42" s="2"/>
      <c r="B42" s="5"/>
      <c r="C42" s="8" t="s">
        <v>203</v>
      </c>
      <c r="D42" s="3" t="s">
        <v>166</v>
      </c>
      <c r="E42" s="3" t="s">
        <v>167</v>
      </c>
      <c r="F42" s="2" t="s">
        <v>80</v>
      </c>
      <c r="G42" s="38">
        <f t="shared" si="1"/>
        <v>244.36</v>
      </c>
      <c r="H42" s="173"/>
      <c r="I42" s="7">
        <v>0.07846064814814814</v>
      </c>
      <c r="J42" s="67">
        <v>53.58</v>
      </c>
      <c r="K42" s="7">
        <v>0.030486111111111113</v>
      </c>
      <c r="L42" s="45">
        <v>66.26</v>
      </c>
      <c r="M42" s="100">
        <v>0.046921296296296294</v>
      </c>
      <c r="N42" s="110">
        <v>73.34</v>
      </c>
      <c r="O42" s="100">
        <v>0.03435185185185185</v>
      </c>
      <c r="P42" s="54">
        <v>57.8</v>
      </c>
      <c r="Q42" s="118"/>
      <c r="R42" s="54"/>
      <c r="S42" s="118"/>
      <c r="T42" s="54"/>
      <c r="U42" s="117"/>
      <c r="V42" s="88"/>
      <c r="W42" s="117"/>
      <c r="X42" s="54"/>
      <c r="Y42" s="100">
        <v>0.07784722222222222</v>
      </c>
      <c r="Z42" s="45">
        <v>58.93</v>
      </c>
      <c r="AA42" s="100">
        <v>0.04777777777777778</v>
      </c>
      <c r="AB42" s="45">
        <v>61.37</v>
      </c>
      <c r="AC42" s="68"/>
      <c r="AD42" s="45"/>
      <c r="AE42" s="67"/>
      <c r="AF42" s="45"/>
      <c r="AG42" s="68"/>
      <c r="AH42" s="46"/>
      <c r="AI42" s="67"/>
      <c r="AJ42" s="45"/>
    </row>
    <row r="43" spans="1:36" s="13" customFormat="1" ht="13.5" thickBot="1">
      <c r="A43" s="73"/>
      <c r="B43" s="17"/>
      <c r="C43" s="18"/>
      <c r="D43" s="19"/>
      <c r="E43" s="19"/>
      <c r="F43" s="17"/>
      <c r="G43" s="71"/>
      <c r="H43" s="38"/>
      <c r="I43" s="11"/>
      <c r="J43" s="68"/>
      <c r="K43" s="11"/>
      <c r="L43" s="46"/>
      <c r="M43" s="100"/>
      <c r="N43" s="110"/>
      <c r="O43" s="100"/>
      <c r="P43" s="55"/>
      <c r="Q43" s="118"/>
      <c r="R43" s="55"/>
      <c r="S43" s="118"/>
      <c r="T43" s="55"/>
      <c r="U43" s="117"/>
      <c r="V43" s="88"/>
      <c r="W43" s="117"/>
      <c r="X43" s="55"/>
      <c r="Y43" s="68"/>
      <c r="Z43" s="46"/>
      <c r="AA43" s="68"/>
      <c r="AB43" s="46"/>
      <c r="AC43" s="68"/>
      <c r="AD43" s="46"/>
      <c r="AE43" s="68"/>
      <c r="AF43" s="46"/>
      <c r="AG43" s="68"/>
      <c r="AH43" s="46"/>
      <c r="AI43" s="68"/>
      <c r="AJ43" s="46"/>
    </row>
    <row r="44" spans="1:36" s="85" customFormat="1" ht="12.75" thickBot="1">
      <c r="A44" s="169" t="s">
        <v>246</v>
      </c>
      <c r="B44" s="77" t="s">
        <v>0</v>
      </c>
      <c r="C44" s="78" t="s">
        <v>183</v>
      </c>
      <c r="D44" s="79" t="s">
        <v>184</v>
      </c>
      <c r="E44" s="79" t="s">
        <v>185</v>
      </c>
      <c r="F44" s="80" t="s">
        <v>186</v>
      </c>
      <c r="G44" s="84" t="s">
        <v>25</v>
      </c>
      <c r="H44" s="172" t="s">
        <v>245</v>
      </c>
      <c r="I44" s="78" t="s">
        <v>181</v>
      </c>
      <c r="J44" s="81" t="s">
        <v>182</v>
      </c>
      <c r="K44" s="80" t="s">
        <v>189</v>
      </c>
      <c r="L44" s="82" t="s">
        <v>253</v>
      </c>
      <c r="M44" s="83" t="s">
        <v>190</v>
      </c>
      <c r="N44" s="82" t="s">
        <v>191</v>
      </c>
      <c r="O44" s="83" t="s">
        <v>192</v>
      </c>
      <c r="P44" s="82" t="s">
        <v>254</v>
      </c>
      <c r="Q44" s="83" t="s">
        <v>200</v>
      </c>
      <c r="R44" s="82" t="s">
        <v>255</v>
      </c>
      <c r="S44" s="83" t="s">
        <v>199</v>
      </c>
      <c r="T44" s="82" t="s">
        <v>255</v>
      </c>
      <c r="U44" s="80" t="s">
        <v>231</v>
      </c>
      <c r="V44" s="80" t="s">
        <v>256</v>
      </c>
      <c r="W44" s="80" t="s">
        <v>230</v>
      </c>
      <c r="X44" s="82" t="s">
        <v>256</v>
      </c>
      <c r="Y44" s="80" t="s">
        <v>195</v>
      </c>
      <c r="Z44" s="82" t="s">
        <v>257</v>
      </c>
      <c r="AA44" s="80" t="s">
        <v>196</v>
      </c>
      <c r="AB44" s="82" t="s">
        <v>257</v>
      </c>
      <c r="AC44" s="80" t="s">
        <v>229</v>
      </c>
      <c r="AD44" s="82" t="s">
        <v>257</v>
      </c>
      <c r="AE44" s="80" t="s">
        <v>193</v>
      </c>
      <c r="AF44" s="82" t="s">
        <v>258</v>
      </c>
      <c r="AG44" s="80" t="s">
        <v>194</v>
      </c>
      <c r="AH44" s="82" t="s">
        <v>258</v>
      </c>
      <c r="AI44" s="80" t="s">
        <v>239</v>
      </c>
      <c r="AJ44" s="107" t="s">
        <v>258</v>
      </c>
    </row>
    <row r="45" spans="1:36" ht="12.75">
      <c r="A45" s="134" t="s">
        <v>247</v>
      </c>
      <c r="B45" s="134" t="s">
        <v>1</v>
      </c>
      <c r="C45" s="141" t="s">
        <v>202</v>
      </c>
      <c r="D45" s="135" t="s">
        <v>88</v>
      </c>
      <c r="E45" s="135" t="s">
        <v>109</v>
      </c>
      <c r="F45" s="134" t="s">
        <v>90</v>
      </c>
      <c r="G45" s="38">
        <f aca="true" t="shared" si="2" ref="G45:G55">(L45+P45+R45+T45+X45+Z45+AB45+AD45+AF45+AH45+AJ45)</f>
        <v>1124.6</v>
      </c>
      <c r="H45" s="173">
        <f>((R45+X45+Z45+AB45+AD45+P45+AJ45)/7)</f>
        <v>104.28571428571429</v>
      </c>
      <c r="I45" s="7">
        <v>0.049166666666666664</v>
      </c>
      <c r="J45" s="67">
        <v>102</v>
      </c>
      <c r="K45" s="7">
        <v>0.026087962962962966</v>
      </c>
      <c r="L45" s="129">
        <v>99.33</v>
      </c>
      <c r="M45" s="100">
        <v>0.05569444444444444</v>
      </c>
      <c r="N45" s="110">
        <v>93.97</v>
      </c>
      <c r="O45" s="100">
        <v>0.025358796296296296</v>
      </c>
      <c r="P45" s="54">
        <v>102</v>
      </c>
      <c r="Q45" s="61">
        <v>0.05524305555555556</v>
      </c>
      <c r="R45" s="54">
        <v>102</v>
      </c>
      <c r="S45" s="118">
        <v>0.024525462962962968</v>
      </c>
      <c r="T45" s="132">
        <v>100.46</v>
      </c>
      <c r="U45" s="117"/>
      <c r="V45" s="88"/>
      <c r="W45" s="61">
        <v>0.013912037037037037</v>
      </c>
      <c r="X45" s="54">
        <v>108</v>
      </c>
      <c r="Y45" s="63">
        <v>0.05320601851851852</v>
      </c>
      <c r="Z45" s="45">
        <v>108</v>
      </c>
      <c r="AA45" s="63">
        <v>0.02664351851851852</v>
      </c>
      <c r="AB45" s="45">
        <v>106</v>
      </c>
      <c r="AC45" s="63">
        <v>0.009664351851851851</v>
      </c>
      <c r="AD45" s="45">
        <v>102</v>
      </c>
      <c r="AE45" s="120">
        <v>0.06616898148148148</v>
      </c>
      <c r="AF45" s="129">
        <v>92.81</v>
      </c>
      <c r="AG45" s="101">
        <v>0.011331018518518518</v>
      </c>
      <c r="AH45" s="46">
        <v>102</v>
      </c>
      <c r="AI45" s="101">
        <v>0.030219907407407407</v>
      </c>
      <c r="AJ45" s="45">
        <v>102</v>
      </c>
    </row>
    <row r="46" spans="1:36" ht="12.75">
      <c r="A46" s="134" t="s">
        <v>248</v>
      </c>
      <c r="B46" s="134" t="s">
        <v>2</v>
      </c>
      <c r="C46" s="153" t="s">
        <v>202</v>
      </c>
      <c r="D46" s="137" t="s">
        <v>111</v>
      </c>
      <c r="E46" s="137" t="s">
        <v>187</v>
      </c>
      <c r="F46" s="136" t="s">
        <v>97</v>
      </c>
      <c r="G46" s="38">
        <f t="shared" si="2"/>
        <v>932.6399999999999</v>
      </c>
      <c r="H46" s="173">
        <f>((L46+R46+T46+X46+Z46+AB46+AD46)/7)</f>
        <v>97.88571428571429</v>
      </c>
      <c r="I46" s="7">
        <v>0.05493055555555556</v>
      </c>
      <c r="J46" s="67">
        <v>91.3</v>
      </c>
      <c r="K46" s="7">
        <v>0.025405092592592594</v>
      </c>
      <c r="L46" s="45">
        <v>102</v>
      </c>
      <c r="M46" s="100">
        <v>0.052905092592592594</v>
      </c>
      <c r="N46" s="110">
        <v>98.92</v>
      </c>
      <c r="O46" s="100">
        <v>0.028645833333333332</v>
      </c>
      <c r="P46" s="132">
        <v>90.3</v>
      </c>
      <c r="Q46" s="118">
        <v>0.057569444444444444</v>
      </c>
      <c r="R46" s="54">
        <v>97.88</v>
      </c>
      <c r="S46" s="118">
        <v>0.024814814814814817</v>
      </c>
      <c r="T46" s="54">
        <v>99.29</v>
      </c>
      <c r="U46" s="117"/>
      <c r="V46" s="88"/>
      <c r="W46" s="118">
        <v>0.015763888888888886</v>
      </c>
      <c r="X46" s="54">
        <v>95.31</v>
      </c>
      <c r="Y46" s="100">
        <v>0.05800925925925926</v>
      </c>
      <c r="Z46" s="45">
        <v>99.06</v>
      </c>
      <c r="AA46" s="100">
        <v>0.028333333333333332</v>
      </c>
      <c r="AB46" s="45">
        <v>99.68</v>
      </c>
      <c r="AC46" s="100">
        <v>0.010717592592592593</v>
      </c>
      <c r="AD46" s="45">
        <v>91.98</v>
      </c>
      <c r="AE46" s="119">
        <v>0.07261574074074074</v>
      </c>
      <c r="AF46" s="129">
        <v>84.57</v>
      </c>
      <c r="AG46" s="68"/>
      <c r="AH46" s="46"/>
      <c r="AI46" s="119">
        <v>0.04247685185185185</v>
      </c>
      <c r="AJ46" s="129">
        <v>72.57</v>
      </c>
    </row>
    <row r="47" spans="1:36" ht="12.75">
      <c r="A47" s="134" t="s">
        <v>249</v>
      </c>
      <c r="B47" s="134" t="s">
        <v>3</v>
      </c>
      <c r="C47" s="153" t="s">
        <v>202</v>
      </c>
      <c r="D47" s="137" t="s">
        <v>219</v>
      </c>
      <c r="E47" s="137" t="s">
        <v>198</v>
      </c>
      <c r="F47" s="136" t="s">
        <v>87</v>
      </c>
      <c r="G47" s="38">
        <f t="shared" si="2"/>
        <v>950.85</v>
      </c>
      <c r="H47" s="173">
        <f>((P47+R47+T47+X47+Z47+AF47+AD47)/7)</f>
        <v>97.35714285714286</v>
      </c>
      <c r="I47" s="7"/>
      <c r="J47" s="67"/>
      <c r="K47" s="7"/>
      <c r="L47" s="129"/>
      <c r="M47" s="100">
        <v>0.05130787037037037</v>
      </c>
      <c r="N47" s="110">
        <v>102</v>
      </c>
      <c r="O47" s="100">
        <v>0.027893518518518515</v>
      </c>
      <c r="P47" s="54">
        <v>92.73</v>
      </c>
      <c r="Q47" s="118">
        <v>0.05767361111111111</v>
      </c>
      <c r="R47" s="54">
        <v>97.7</v>
      </c>
      <c r="S47" s="61">
        <v>0.02415509259259259</v>
      </c>
      <c r="T47" s="54">
        <v>102</v>
      </c>
      <c r="U47" s="117"/>
      <c r="V47" s="88"/>
      <c r="W47" s="118">
        <v>0.01537037037037037</v>
      </c>
      <c r="X47" s="54">
        <v>97.75</v>
      </c>
      <c r="Y47" s="100">
        <v>0.056909722222222216</v>
      </c>
      <c r="Z47" s="45">
        <v>100.97</v>
      </c>
      <c r="AA47" s="100">
        <v>0.03248842592592593</v>
      </c>
      <c r="AB47" s="129">
        <v>86.93</v>
      </c>
      <c r="AC47" s="100">
        <v>0.011157407407407408</v>
      </c>
      <c r="AD47" s="45">
        <v>88.35</v>
      </c>
      <c r="AE47" s="104">
        <v>0.060208333333333336</v>
      </c>
      <c r="AF47" s="45">
        <v>102</v>
      </c>
      <c r="AG47" s="119">
        <v>0.011875</v>
      </c>
      <c r="AH47" s="46">
        <v>97.33</v>
      </c>
      <c r="AI47" s="119">
        <v>0.03622685185185185</v>
      </c>
      <c r="AJ47" s="129">
        <v>85.09</v>
      </c>
    </row>
    <row r="48" spans="1:36" ht="12.75">
      <c r="A48" s="164" t="s">
        <v>265</v>
      </c>
      <c r="B48" s="164" t="s">
        <v>4</v>
      </c>
      <c r="C48" s="161" t="s">
        <v>202</v>
      </c>
      <c r="D48" s="162" t="s">
        <v>98</v>
      </c>
      <c r="E48" s="162" t="s">
        <v>114</v>
      </c>
      <c r="F48" s="163" t="s">
        <v>99</v>
      </c>
      <c r="G48" s="38">
        <f t="shared" si="2"/>
        <v>1000.1699999999998</v>
      </c>
      <c r="H48" s="173">
        <f>((P48+R48+T48+X48+AD48+AF48+AJ48)/7)</f>
        <v>93.0957142857143</v>
      </c>
      <c r="I48" s="7">
        <v>0.0583912037037037</v>
      </c>
      <c r="J48" s="67">
        <v>85.89</v>
      </c>
      <c r="K48" s="7">
        <v>0.029629629629629627</v>
      </c>
      <c r="L48" s="129">
        <v>87.46</v>
      </c>
      <c r="M48" s="100">
        <v>0.057152777777777775</v>
      </c>
      <c r="N48" s="110">
        <v>91.57</v>
      </c>
      <c r="O48" s="100">
        <v>0.026747685185185183</v>
      </c>
      <c r="P48" s="54">
        <v>96.7</v>
      </c>
      <c r="Q48" s="118">
        <v>0.05628472222222222</v>
      </c>
      <c r="R48" s="54">
        <v>100.11</v>
      </c>
      <c r="S48" s="118">
        <v>0.02677083333333333</v>
      </c>
      <c r="T48" s="54">
        <v>92.03</v>
      </c>
      <c r="U48" s="117"/>
      <c r="V48" s="88"/>
      <c r="W48" s="118">
        <v>0.015949074074074074</v>
      </c>
      <c r="X48" s="54">
        <v>94.21</v>
      </c>
      <c r="Y48" s="100">
        <v>0.06502314814814815</v>
      </c>
      <c r="Z48" s="129">
        <v>88.37</v>
      </c>
      <c r="AA48" s="100">
        <v>0.03615740740740741</v>
      </c>
      <c r="AB48" s="129">
        <v>78.11</v>
      </c>
      <c r="AC48" s="100">
        <v>0.010891203703703703</v>
      </c>
      <c r="AD48" s="45">
        <v>90.51</v>
      </c>
      <c r="AE48" s="119">
        <v>0.06908564814814815</v>
      </c>
      <c r="AF48" s="45">
        <v>88.89</v>
      </c>
      <c r="AG48" s="119">
        <v>0.012222222222222223</v>
      </c>
      <c r="AH48" s="46">
        <v>94.56</v>
      </c>
      <c r="AI48" s="119">
        <v>0.03454861111111111</v>
      </c>
      <c r="AJ48" s="45">
        <v>89.22</v>
      </c>
    </row>
    <row r="49" spans="1:36" ht="12.75">
      <c r="A49" s="163" t="s">
        <v>265</v>
      </c>
      <c r="B49" s="164" t="s">
        <v>5</v>
      </c>
      <c r="C49" s="161" t="s">
        <v>202</v>
      </c>
      <c r="D49" s="162" t="s">
        <v>112</v>
      </c>
      <c r="E49" s="162" t="s">
        <v>113</v>
      </c>
      <c r="F49" s="163" t="s">
        <v>90</v>
      </c>
      <c r="G49" s="38">
        <f t="shared" si="2"/>
        <v>1006.28</v>
      </c>
      <c r="H49" s="173">
        <f>((P49+T49+X49+Z49+AF49+R49+AJ49)/7)</f>
        <v>92.88428571428571</v>
      </c>
      <c r="I49" s="7">
        <v>0.05559027777777778</v>
      </c>
      <c r="J49" s="67">
        <v>90.21</v>
      </c>
      <c r="K49" s="7">
        <v>0.03141203703703704</v>
      </c>
      <c r="L49" s="129">
        <v>82.49</v>
      </c>
      <c r="M49" s="100">
        <v>0.056226851851851854</v>
      </c>
      <c r="N49" s="110">
        <v>93.08</v>
      </c>
      <c r="O49" s="100">
        <v>0.028761574074074075</v>
      </c>
      <c r="P49" s="54">
        <v>89.93</v>
      </c>
      <c r="Q49" s="118">
        <v>0.06283564814814814</v>
      </c>
      <c r="R49" s="54">
        <v>89.68</v>
      </c>
      <c r="S49" s="118">
        <v>0.02652777777777778</v>
      </c>
      <c r="T49" s="54">
        <v>92.88</v>
      </c>
      <c r="U49" s="117"/>
      <c r="V49" s="88"/>
      <c r="W49" s="118">
        <v>0.01628472222222222</v>
      </c>
      <c r="X49" s="54">
        <v>92.26</v>
      </c>
      <c r="Y49" s="100">
        <v>0.06255787037037037</v>
      </c>
      <c r="Z49" s="45">
        <v>91.85</v>
      </c>
      <c r="AA49" s="100">
        <v>0.03256944444444444</v>
      </c>
      <c r="AB49" s="129">
        <v>86.71</v>
      </c>
      <c r="AC49" s="100">
        <v>0.01105324074074074</v>
      </c>
      <c r="AD49" s="129">
        <v>89.18</v>
      </c>
      <c r="AE49" s="119">
        <v>0.06327546296296296</v>
      </c>
      <c r="AF49" s="45">
        <v>97.06</v>
      </c>
      <c r="AG49" s="119">
        <v>0.011828703703703704</v>
      </c>
      <c r="AH49" s="46">
        <v>97.71</v>
      </c>
      <c r="AI49" s="119">
        <v>0.03193287037037037</v>
      </c>
      <c r="AJ49" s="45">
        <v>96.53</v>
      </c>
    </row>
    <row r="50" spans="1:36" ht="12.75">
      <c r="A50" s="168" t="s">
        <v>252</v>
      </c>
      <c r="B50" s="166" t="s">
        <v>6</v>
      </c>
      <c r="C50" s="167" t="s">
        <v>202</v>
      </c>
      <c r="D50" s="165" t="s">
        <v>215</v>
      </c>
      <c r="E50" s="165" t="s">
        <v>133</v>
      </c>
      <c r="F50" s="168" t="s">
        <v>76</v>
      </c>
      <c r="G50" s="38">
        <f t="shared" si="2"/>
        <v>509.16</v>
      </c>
      <c r="H50" s="173">
        <f>((L50+P50+R50+T50+Z50+AB50+AD50)/7)</f>
        <v>72.73714285714286</v>
      </c>
      <c r="I50" s="7">
        <v>0.07292824074074074</v>
      </c>
      <c r="J50" s="67">
        <v>68.77</v>
      </c>
      <c r="K50" s="7">
        <v>0.029768518518518517</v>
      </c>
      <c r="L50" s="45">
        <v>87.05</v>
      </c>
      <c r="M50" s="100">
        <v>0.08118055555555555</v>
      </c>
      <c r="N50" s="110">
        <v>64.47</v>
      </c>
      <c r="O50" s="100">
        <v>0.03702546296296296</v>
      </c>
      <c r="P50" s="54">
        <v>69.86</v>
      </c>
      <c r="Q50" s="118">
        <v>0.08325231481481482</v>
      </c>
      <c r="R50" s="54">
        <v>67.68</v>
      </c>
      <c r="S50" s="118">
        <v>0.031064814814814812</v>
      </c>
      <c r="T50" s="54">
        <v>79.31</v>
      </c>
      <c r="U50" s="117"/>
      <c r="V50" s="88"/>
      <c r="W50" s="117"/>
      <c r="X50" s="132"/>
      <c r="Y50" s="100">
        <v>0.085625</v>
      </c>
      <c r="Z50" s="45">
        <v>67.11</v>
      </c>
      <c r="AA50" s="100">
        <v>0.047581018518518516</v>
      </c>
      <c r="AB50" s="45">
        <v>59.36</v>
      </c>
      <c r="AC50" s="100">
        <v>0.012511574074074073</v>
      </c>
      <c r="AD50" s="45">
        <v>78.79</v>
      </c>
      <c r="AE50" s="67"/>
      <c r="AF50" s="129"/>
      <c r="AG50" s="68"/>
      <c r="AH50" s="46"/>
      <c r="AI50" s="68"/>
      <c r="AJ50" s="129"/>
    </row>
    <row r="51" spans="1:36" ht="12.75">
      <c r="A51" s="68"/>
      <c r="B51" s="68"/>
      <c r="C51" s="157" t="s">
        <v>202</v>
      </c>
      <c r="D51" s="156" t="s">
        <v>118</v>
      </c>
      <c r="E51" s="156" t="s">
        <v>119</v>
      </c>
      <c r="F51" s="68" t="s">
        <v>97</v>
      </c>
      <c r="G51" s="38">
        <f t="shared" si="2"/>
        <v>630.7299999999999</v>
      </c>
      <c r="H51" s="173"/>
      <c r="I51" s="7">
        <v>0.06174768518518519</v>
      </c>
      <c r="J51" s="67">
        <v>81.22</v>
      </c>
      <c r="K51" s="7">
        <v>0.028101851851851854</v>
      </c>
      <c r="L51" s="45">
        <v>92.21</v>
      </c>
      <c r="M51" s="100">
        <v>0.07189814814814814</v>
      </c>
      <c r="N51" s="110">
        <v>72.79</v>
      </c>
      <c r="O51" s="100">
        <v>0.02884259259259259</v>
      </c>
      <c r="P51" s="54">
        <v>89.68</v>
      </c>
      <c r="Q51" s="118">
        <v>0.06222222222222223</v>
      </c>
      <c r="R51" s="54">
        <v>90.56</v>
      </c>
      <c r="S51" s="118">
        <v>0.028796296296296296</v>
      </c>
      <c r="T51" s="54">
        <v>85.56</v>
      </c>
      <c r="U51" s="117"/>
      <c r="V51" s="88"/>
      <c r="W51" s="118">
        <v>0.015752314814814813</v>
      </c>
      <c r="X51" s="54">
        <v>95.38</v>
      </c>
      <c r="Y51" s="68"/>
      <c r="Z51" s="45"/>
      <c r="AA51" s="68"/>
      <c r="AB51" s="45"/>
      <c r="AC51" s="68"/>
      <c r="AD51" s="45"/>
      <c r="AE51" s="68"/>
      <c r="AF51" s="45"/>
      <c r="AG51" s="119">
        <v>0.01255787037037037</v>
      </c>
      <c r="AH51" s="46">
        <v>92.04</v>
      </c>
      <c r="AI51" s="119">
        <v>0.03613425925925926</v>
      </c>
      <c r="AJ51" s="45">
        <v>85.3</v>
      </c>
    </row>
    <row r="52" spans="1:36" ht="12.75">
      <c r="A52" s="2"/>
      <c r="B52" s="2"/>
      <c r="C52" s="9" t="s">
        <v>202</v>
      </c>
      <c r="D52" s="3" t="s">
        <v>188</v>
      </c>
      <c r="E52" s="3" t="s">
        <v>110</v>
      </c>
      <c r="F52" s="2" t="s">
        <v>90</v>
      </c>
      <c r="G52" s="38">
        <f t="shared" si="2"/>
        <v>431.46999999999997</v>
      </c>
      <c r="H52" s="173"/>
      <c r="I52" s="7">
        <v>0.05409722222222222</v>
      </c>
      <c r="J52" s="67">
        <v>92.7</v>
      </c>
      <c r="K52" s="7">
        <v>0.038483796296296294</v>
      </c>
      <c r="L52" s="45">
        <v>67.34</v>
      </c>
      <c r="M52" s="100"/>
      <c r="N52" s="110"/>
      <c r="O52" s="100"/>
      <c r="P52" s="54"/>
      <c r="Q52" s="118"/>
      <c r="R52" s="54"/>
      <c r="S52" s="118"/>
      <c r="T52" s="54"/>
      <c r="U52" s="117"/>
      <c r="V52" s="88"/>
      <c r="W52" s="118">
        <v>0.014918981481481483</v>
      </c>
      <c r="X52" s="54">
        <v>100.71</v>
      </c>
      <c r="Y52" s="100">
        <v>0.06793981481481481</v>
      </c>
      <c r="Z52" s="45">
        <v>84.58</v>
      </c>
      <c r="AA52" s="100">
        <v>0.031180555555555555</v>
      </c>
      <c r="AB52" s="45">
        <v>90.58</v>
      </c>
      <c r="AC52" s="100">
        <v>0.011168981481481481</v>
      </c>
      <c r="AD52" s="45">
        <v>88.26</v>
      </c>
      <c r="AE52" s="67"/>
      <c r="AF52" s="45"/>
      <c r="AG52" s="68"/>
      <c r="AH52" s="46"/>
      <c r="AI52" s="67"/>
      <c r="AJ52" s="45"/>
    </row>
    <row r="53" spans="1:36" ht="12.75">
      <c r="A53" s="2"/>
      <c r="B53" s="2"/>
      <c r="C53" s="9" t="s">
        <v>202</v>
      </c>
      <c r="D53" s="3" t="s">
        <v>233</v>
      </c>
      <c r="E53" s="3" t="s">
        <v>234</v>
      </c>
      <c r="F53" s="2" t="s">
        <v>235</v>
      </c>
      <c r="G53" s="38">
        <f t="shared" si="2"/>
        <v>329.27</v>
      </c>
      <c r="H53" s="173"/>
      <c r="I53" s="7"/>
      <c r="J53" s="67"/>
      <c r="K53" s="7"/>
      <c r="L53" s="45"/>
      <c r="M53" s="100">
        <v>0.06909722222222221</v>
      </c>
      <c r="N53" s="110">
        <v>75.74</v>
      </c>
      <c r="O53" s="100">
        <v>0.03347222222222222</v>
      </c>
      <c r="P53" s="54">
        <v>77.28</v>
      </c>
      <c r="Q53" s="118"/>
      <c r="R53" s="54"/>
      <c r="S53" s="118"/>
      <c r="T53" s="54"/>
      <c r="U53" s="117"/>
      <c r="V53" s="88"/>
      <c r="W53" s="117"/>
      <c r="X53" s="54"/>
      <c r="Y53" s="121">
        <v>0.07613425925925926</v>
      </c>
      <c r="Z53" s="45">
        <v>75.48</v>
      </c>
      <c r="AA53" s="100">
        <v>0.03079861111111111</v>
      </c>
      <c r="AB53" s="45">
        <v>91.7</v>
      </c>
      <c r="AC53" s="100">
        <v>0.01167824074074074</v>
      </c>
      <c r="AD53" s="45">
        <v>84.81</v>
      </c>
      <c r="AE53" s="67"/>
      <c r="AF53" s="45"/>
      <c r="AG53" s="68"/>
      <c r="AH53" s="46"/>
      <c r="AI53" s="67"/>
      <c r="AJ53" s="45"/>
    </row>
    <row r="54" spans="1:36" ht="12.75">
      <c r="A54" s="2"/>
      <c r="B54" s="2"/>
      <c r="C54" s="9" t="s">
        <v>202</v>
      </c>
      <c r="D54" s="3" t="s">
        <v>135</v>
      </c>
      <c r="E54" s="3" t="s">
        <v>136</v>
      </c>
      <c r="F54" s="2" t="s">
        <v>99</v>
      </c>
      <c r="G54" s="38">
        <f t="shared" si="2"/>
        <v>268.81</v>
      </c>
      <c r="H54" s="173"/>
      <c r="I54" s="7">
        <v>0.09944444444444445</v>
      </c>
      <c r="J54" s="67">
        <v>50.43</v>
      </c>
      <c r="K54" s="7">
        <v>0.04810185185185185</v>
      </c>
      <c r="L54" s="45">
        <v>53.87</v>
      </c>
      <c r="M54" s="126">
        <v>0.07099537037037036</v>
      </c>
      <c r="N54" s="112">
        <v>73.71</v>
      </c>
      <c r="O54" s="126">
        <v>0.033680555555555554</v>
      </c>
      <c r="P54" s="54">
        <v>76.8</v>
      </c>
      <c r="Q54" s="118"/>
      <c r="R54" s="54"/>
      <c r="S54" s="118"/>
      <c r="T54" s="54"/>
      <c r="U54" s="117"/>
      <c r="V54" s="88"/>
      <c r="W54" s="117"/>
      <c r="X54" s="54"/>
      <c r="Y54" s="121">
        <v>0.08238425925925925</v>
      </c>
      <c r="Z54" s="45">
        <v>69.75</v>
      </c>
      <c r="AA54" s="100">
        <v>0.041296296296296296</v>
      </c>
      <c r="AB54" s="45">
        <v>68.39</v>
      </c>
      <c r="AC54" s="68"/>
      <c r="AD54" s="45"/>
      <c r="AE54" s="67"/>
      <c r="AF54" s="45"/>
      <c r="AG54" s="68"/>
      <c r="AH54" s="46"/>
      <c r="AI54" s="67"/>
      <c r="AJ54" s="45"/>
    </row>
    <row r="55" spans="1:36" ht="12.75">
      <c r="A55" s="2"/>
      <c r="B55" s="2"/>
      <c r="C55" s="9" t="s">
        <v>202</v>
      </c>
      <c r="D55" s="3" t="s">
        <v>115</v>
      </c>
      <c r="E55" s="3" t="s">
        <v>116</v>
      </c>
      <c r="F55" s="2" t="s">
        <v>117</v>
      </c>
      <c r="G55" s="38">
        <f t="shared" si="2"/>
        <v>160.23</v>
      </c>
      <c r="H55" s="173"/>
      <c r="I55" s="7">
        <v>0.060787037037037035</v>
      </c>
      <c r="J55" s="67">
        <v>82.5</v>
      </c>
      <c r="K55" s="7">
        <v>0.034479166666666665</v>
      </c>
      <c r="L55" s="45">
        <v>75.16</v>
      </c>
      <c r="M55" s="126">
        <v>0.06523148148148149</v>
      </c>
      <c r="N55" s="112">
        <v>80.23</v>
      </c>
      <c r="O55" s="126">
        <v>0.03040509259259259</v>
      </c>
      <c r="P55" s="54">
        <v>85.07</v>
      </c>
      <c r="Q55" s="118"/>
      <c r="R55" s="54"/>
      <c r="S55" s="118"/>
      <c r="T55" s="54"/>
      <c r="U55" s="117"/>
      <c r="V55" s="88"/>
      <c r="W55" s="117"/>
      <c r="X55" s="54"/>
      <c r="Y55" s="68"/>
      <c r="Z55" s="45"/>
      <c r="AA55" s="68"/>
      <c r="AB55" s="45"/>
      <c r="AC55" s="68"/>
      <c r="AD55" s="45"/>
      <c r="AE55" s="67"/>
      <c r="AF55" s="45"/>
      <c r="AG55" s="68"/>
      <c r="AH55" s="46"/>
      <c r="AI55" s="67"/>
      <c r="AJ55" s="45"/>
    </row>
    <row r="56" spans="1:36" ht="12.75">
      <c r="A56" s="174" t="s">
        <v>266</v>
      </c>
      <c r="B56" s="158"/>
      <c r="C56" s="158"/>
      <c r="D56" s="159"/>
      <c r="E56" s="159"/>
      <c r="F56" s="158"/>
      <c r="G56" s="178"/>
      <c r="H56" s="179"/>
      <c r="I56" s="180"/>
      <c r="J56" s="160"/>
      <c r="K56" s="180"/>
      <c r="L56" s="178"/>
      <c r="M56" s="181"/>
      <c r="N56" s="182"/>
      <c r="O56" s="181"/>
      <c r="P56" s="183"/>
      <c r="Q56" s="184"/>
      <c r="R56" s="183"/>
      <c r="S56" s="118"/>
      <c r="T56" s="55"/>
      <c r="U56" s="117"/>
      <c r="V56" s="88"/>
      <c r="W56" s="117"/>
      <c r="X56" s="55"/>
      <c r="Y56" s="68"/>
      <c r="Z56" s="46"/>
      <c r="AA56" s="68"/>
      <c r="AB56" s="46"/>
      <c r="AC56" s="68"/>
      <c r="AD56" s="46"/>
      <c r="AE56" s="68"/>
      <c r="AF56" s="46"/>
      <c r="AG56" s="68"/>
      <c r="AH56" s="46"/>
      <c r="AI56" s="68"/>
      <c r="AJ56" s="46"/>
    </row>
    <row r="57" spans="1:36" s="13" customFormat="1" ht="13.5" thickBot="1">
      <c r="A57" s="73"/>
      <c r="B57" s="175"/>
      <c r="C57" s="176"/>
      <c r="D57" s="177"/>
      <c r="E57" s="177"/>
      <c r="F57" s="175"/>
      <c r="G57" s="71"/>
      <c r="H57" s="38"/>
      <c r="I57" s="11"/>
      <c r="J57" s="68"/>
      <c r="K57" s="11"/>
      <c r="L57" s="46"/>
      <c r="M57" s="100"/>
      <c r="N57" s="110"/>
      <c r="O57" s="100"/>
      <c r="P57" s="55"/>
      <c r="Q57" s="118"/>
      <c r="R57" s="55"/>
      <c r="S57" s="118"/>
      <c r="T57" s="55"/>
      <c r="U57" s="117"/>
      <c r="V57" s="88"/>
      <c r="W57" s="117"/>
      <c r="X57" s="55"/>
      <c r="Y57" s="68"/>
      <c r="Z57" s="46"/>
      <c r="AA57" s="68"/>
      <c r="AB57" s="46"/>
      <c r="AC57" s="68"/>
      <c r="AD57" s="46"/>
      <c r="AE57" s="68"/>
      <c r="AF57" s="46"/>
      <c r="AG57" s="68"/>
      <c r="AH57" s="46"/>
      <c r="AI57" s="68"/>
      <c r="AJ57" s="46"/>
    </row>
    <row r="58" spans="1:36" s="85" customFormat="1" ht="12.75" thickBot="1">
      <c r="A58" s="169" t="s">
        <v>246</v>
      </c>
      <c r="B58" s="77" t="s">
        <v>0</v>
      </c>
      <c r="C58" s="78" t="s">
        <v>183</v>
      </c>
      <c r="D58" s="79" t="s">
        <v>184</v>
      </c>
      <c r="E58" s="79" t="s">
        <v>185</v>
      </c>
      <c r="F58" s="80" t="s">
        <v>186</v>
      </c>
      <c r="G58" s="84" t="s">
        <v>25</v>
      </c>
      <c r="H58" s="172" t="s">
        <v>245</v>
      </c>
      <c r="I58" s="78" t="s">
        <v>181</v>
      </c>
      <c r="J58" s="81" t="s">
        <v>182</v>
      </c>
      <c r="K58" s="80" t="s">
        <v>189</v>
      </c>
      <c r="L58" s="82" t="s">
        <v>253</v>
      </c>
      <c r="M58" s="83" t="s">
        <v>190</v>
      </c>
      <c r="N58" s="82" t="s">
        <v>191</v>
      </c>
      <c r="O58" s="83" t="s">
        <v>192</v>
      </c>
      <c r="P58" s="82" t="s">
        <v>254</v>
      </c>
      <c r="Q58" s="83" t="s">
        <v>200</v>
      </c>
      <c r="R58" s="82" t="s">
        <v>255</v>
      </c>
      <c r="S58" s="83" t="s">
        <v>199</v>
      </c>
      <c r="T58" s="82" t="s">
        <v>255</v>
      </c>
      <c r="U58" s="80" t="s">
        <v>231</v>
      </c>
      <c r="V58" s="80" t="s">
        <v>256</v>
      </c>
      <c r="W58" s="80" t="s">
        <v>230</v>
      </c>
      <c r="X58" s="82" t="s">
        <v>256</v>
      </c>
      <c r="Y58" s="80" t="s">
        <v>195</v>
      </c>
      <c r="Z58" s="82" t="s">
        <v>257</v>
      </c>
      <c r="AA58" s="80" t="s">
        <v>196</v>
      </c>
      <c r="AB58" s="82" t="s">
        <v>257</v>
      </c>
      <c r="AC58" s="80" t="s">
        <v>229</v>
      </c>
      <c r="AD58" s="82" t="s">
        <v>257</v>
      </c>
      <c r="AE58" s="80" t="s">
        <v>193</v>
      </c>
      <c r="AF58" s="82" t="s">
        <v>258</v>
      </c>
      <c r="AG58" s="80" t="s">
        <v>194</v>
      </c>
      <c r="AH58" s="82" t="s">
        <v>258</v>
      </c>
      <c r="AI58" s="80" t="s">
        <v>239</v>
      </c>
      <c r="AJ58" s="107" t="s">
        <v>258</v>
      </c>
    </row>
    <row r="59" spans="1:36" ht="12.75">
      <c r="A59" s="134" t="s">
        <v>247</v>
      </c>
      <c r="B59" s="134" t="s">
        <v>13</v>
      </c>
      <c r="C59" s="141" t="s">
        <v>204</v>
      </c>
      <c r="D59" s="135" t="s">
        <v>73</v>
      </c>
      <c r="E59" s="135" t="s">
        <v>171</v>
      </c>
      <c r="F59" s="134" t="s">
        <v>76</v>
      </c>
      <c r="G59" s="38">
        <f>(L59+P59+R59+T59+X59+Z59+AB59+AD59+AF59+AH59+AJ59)</f>
        <v>1090.69</v>
      </c>
      <c r="H59" s="173">
        <f>((L59+P59+Z59+AD59+AF59+R59+AJ59)/7)</f>
        <v>102.2</v>
      </c>
      <c r="I59" s="7">
        <v>0.05403935185185185</v>
      </c>
      <c r="J59" s="67">
        <v>102</v>
      </c>
      <c r="K59" s="7">
        <v>0.02292824074074074</v>
      </c>
      <c r="L59" s="45">
        <v>102</v>
      </c>
      <c r="M59" s="100">
        <v>0.05310185185185185</v>
      </c>
      <c r="N59" s="110">
        <v>102</v>
      </c>
      <c r="O59" s="100">
        <v>0.027037037037037037</v>
      </c>
      <c r="P59" s="56">
        <v>102</v>
      </c>
      <c r="Q59" s="154">
        <v>0.062106481481481485</v>
      </c>
      <c r="R59" s="56">
        <v>97.4</v>
      </c>
      <c r="S59" s="154">
        <v>0.027939814814814817</v>
      </c>
      <c r="T59" s="138">
        <v>90.04</v>
      </c>
      <c r="U59" s="122"/>
      <c r="V59" s="90"/>
      <c r="W59" s="100">
        <v>0.016793981481481483</v>
      </c>
      <c r="X59" s="128">
        <v>91.77</v>
      </c>
      <c r="Y59" s="63">
        <v>0.048576388888888884</v>
      </c>
      <c r="Z59" s="45">
        <v>108</v>
      </c>
      <c r="AA59" s="100">
        <v>0.029155092592592594</v>
      </c>
      <c r="AB59" s="129">
        <v>91.48</v>
      </c>
      <c r="AC59" s="63">
        <f>AC96</f>
        <v>0.01556712962962963</v>
      </c>
      <c r="AD59" s="45">
        <v>102</v>
      </c>
      <c r="AE59" s="102">
        <v>0.06700231481481482</v>
      </c>
      <c r="AF59" s="45">
        <v>102</v>
      </c>
      <c r="AG59" s="101">
        <v>0.011643518518518518</v>
      </c>
      <c r="AH59" s="46">
        <v>102</v>
      </c>
      <c r="AI59" s="101">
        <v>0.03484953703703703</v>
      </c>
      <c r="AJ59" s="45">
        <v>102</v>
      </c>
    </row>
    <row r="60" spans="1:36" ht="12.75">
      <c r="A60" s="144" t="s">
        <v>251</v>
      </c>
      <c r="B60" s="144" t="s">
        <v>14</v>
      </c>
      <c r="C60" s="146" t="s">
        <v>204</v>
      </c>
      <c r="D60" s="142" t="s">
        <v>172</v>
      </c>
      <c r="E60" s="142" t="s">
        <v>173</v>
      </c>
      <c r="F60" s="144" t="s">
        <v>75</v>
      </c>
      <c r="G60" s="38">
        <f>(L60+P60+R60+T60+X60+Z60+AB60+AD60+AF60+AH60+AJ60)</f>
        <v>599.75</v>
      </c>
      <c r="H60" s="173">
        <f>((L60+P60+R60+T60+X60+AB60+AD60)/7)</f>
        <v>85.67857142857143</v>
      </c>
      <c r="I60" s="7">
        <v>0.06363425925925927</v>
      </c>
      <c r="J60" s="67">
        <v>86.62</v>
      </c>
      <c r="K60" s="7">
        <v>0.03863425925925926</v>
      </c>
      <c r="L60" s="45">
        <v>60.53</v>
      </c>
      <c r="M60" s="100">
        <v>0.05331018518518518</v>
      </c>
      <c r="N60" s="110">
        <v>101.6</v>
      </c>
      <c r="O60" s="100">
        <v>0.037395833333333336</v>
      </c>
      <c r="P60" s="54">
        <v>73.75</v>
      </c>
      <c r="Q60" s="61">
        <v>0.059305555555555556</v>
      </c>
      <c r="R60" s="54">
        <v>102</v>
      </c>
      <c r="S60" s="61">
        <v>0.02466435185185185</v>
      </c>
      <c r="T60" s="54">
        <v>102</v>
      </c>
      <c r="U60" s="117"/>
      <c r="V60" s="88"/>
      <c r="W60" s="100">
        <v>0.016793981481481483</v>
      </c>
      <c r="X60" s="45">
        <v>91.77</v>
      </c>
      <c r="Y60" s="68" t="s">
        <v>241</v>
      </c>
      <c r="Z60" s="129"/>
      <c r="AA60" s="63">
        <v>0.02516203703703704</v>
      </c>
      <c r="AB60" s="45">
        <v>106</v>
      </c>
      <c r="AC60" s="100">
        <v>0.020682870370370372</v>
      </c>
      <c r="AD60" s="45">
        <v>63.7</v>
      </c>
      <c r="AE60" s="68"/>
      <c r="AF60" s="129"/>
      <c r="AG60" s="68"/>
      <c r="AH60" s="46"/>
      <c r="AI60" s="68"/>
      <c r="AJ60" s="129"/>
    </row>
    <row r="61" spans="1:36" ht="12.75">
      <c r="A61" s="144" t="s">
        <v>252</v>
      </c>
      <c r="B61" s="144" t="s">
        <v>15</v>
      </c>
      <c r="C61" s="146" t="s">
        <v>204</v>
      </c>
      <c r="D61" s="142" t="s">
        <v>100</v>
      </c>
      <c r="E61" s="142" t="s">
        <v>174</v>
      </c>
      <c r="F61" s="144" t="s">
        <v>102</v>
      </c>
      <c r="G61" s="38">
        <f>(L61+P61+R61+T61+X61+Z61+AB61+AD61+AF61+AH61+AJ61)</f>
        <v>596.05</v>
      </c>
      <c r="H61" s="173">
        <f>((L61+P61+R61+T61+X61+AF61+AJ61)/7)</f>
        <v>85.14999999999999</v>
      </c>
      <c r="I61" s="7">
        <v>0.06924768518518519</v>
      </c>
      <c r="J61" s="67">
        <v>79.6</v>
      </c>
      <c r="K61" s="7">
        <v>0.032719907407407406</v>
      </c>
      <c r="L61" s="45">
        <v>71.48</v>
      </c>
      <c r="M61" s="100">
        <v>0.06055555555555556</v>
      </c>
      <c r="N61" s="110">
        <v>89.44</v>
      </c>
      <c r="O61" s="100">
        <v>0.03269675925925926</v>
      </c>
      <c r="P61" s="54">
        <v>84.34</v>
      </c>
      <c r="Q61" s="118">
        <v>0.07678240740740741</v>
      </c>
      <c r="R61" s="54">
        <v>78.78</v>
      </c>
      <c r="S61" s="118">
        <v>0.028055555555555556</v>
      </c>
      <c r="T61" s="54">
        <v>89.67</v>
      </c>
      <c r="U61" s="117"/>
      <c r="V61" s="88"/>
      <c r="W61" s="61">
        <v>0.014270833333333335</v>
      </c>
      <c r="X61" s="45">
        <v>108</v>
      </c>
      <c r="Y61" s="68"/>
      <c r="Z61" s="129"/>
      <c r="AA61" s="68"/>
      <c r="AB61" s="129"/>
      <c r="AC61" s="68"/>
      <c r="AD61" s="129"/>
      <c r="AE61" s="103">
        <v>0.07878472222222223</v>
      </c>
      <c r="AF61" s="45">
        <v>86.75</v>
      </c>
      <c r="AG61" s="68" t="s">
        <v>241</v>
      </c>
      <c r="AH61" s="46"/>
      <c r="AI61" s="119">
        <v>0.04614583333333333</v>
      </c>
      <c r="AJ61" s="45">
        <v>77.03</v>
      </c>
    </row>
    <row r="62" spans="1:36" ht="12.75">
      <c r="A62" s="2"/>
      <c r="B62" s="2" t="s">
        <v>16</v>
      </c>
      <c r="C62" s="9" t="s">
        <v>204</v>
      </c>
      <c r="D62" s="3" t="s">
        <v>178</v>
      </c>
      <c r="E62" s="3" t="s">
        <v>179</v>
      </c>
      <c r="F62" s="2" t="s">
        <v>117</v>
      </c>
      <c r="G62" s="38">
        <f>(L62+P62+R62+T62+X62+Z62+AB62+AD62+AF62+AH62+AJ62)</f>
        <v>558.0699999999999</v>
      </c>
      <c r="H62" s="173">
        <f>((L62+P62+X62+Z62+AB62+AD62+AF62)/7)</f>
        <v>71.87714285714284</v>
      </c>
      <c r="I62" s="7">
        <v>0.1236226851851852</v>
      </c>
      <c r="J62" s="67">
        <v>44.59</v>
      </c>
      <c r="K62" s="7">
        <v>0.030983796296296297</v>
      </c>
      <c r="L62" s="45">
        <v>75.48</v>
      </c>
      <c r="M62" s="100">
        <v>0.0661111111111111</v>
      </c>
      <c r="N62" s="110">
        <v>81.93</v>
      </c>
      <c r="O62" s="100">
        <v>0.04020833333333333</v>
      </c>
      <c r="P62" s="54">
        <v>68.59</v>
      </c>
      <c r="Q62" s="118"/>
      <c r="R62" s="132"/>
      <c r="S62" s="118"/>
      <c r="T62" s="132"/>
      <c r="U62" s="117"/>
      <c r="V62" s="88"/>
      <c r="W62" s="118">
        <v>0.01615740740740741</v>
      </c>
      <c r="X62" s="45">
        <v>95.39</v>
      </c>
      <c r="Y62" s="100">
        <v>0.07769675925925926</v>
      </c>
      <c r="Z62" s="45">
        <v>67.52</v>
      </c>
      <c r="AA62" s="100">
        <v>0.041539351851851855</v>
      </c>
      <c r="AB62" s="45">
        <v>64.21</v>
      </c>
      <c r="AC62" s="100">
        <v>0.021597222222222223</v>
      </c>
      <c r="AD62" s="45">
        <v>61</v>
      </c>
      <c r="AE62" s="106">
        <v>0.09633101851851851</v>
      </c>
      <c r="AF62" s="45">
        <v>70.95</v>
      </c>
      <c r="AG62" s="68"/>
      <c r="AH62" s="46"/>
      <c r="AI62" s="120">
        <v>0.06471064814814814</v>
      </c>
      <c r="AJ62" s="129">
        <v>54.93</v>
      </c>
    </row>
    <row r="63" spans="2:36" ht="12.75">
      <c r="B63" s="2" t="s">
        <v>17</v>
      </c>
      <c r="C63" s="9" t="s">
        <v>204</v>
      </c>
      <c r="D63" s="3" t="s">
        <v>175</v>
      </c>
      <c r="E63" s="3" t="s">
        <v>176</v>
      </c>
      <c r="F63" s="2" t="s">
        <v>177</v>
      </c>
      <c r="G63" s="38">
        <f>(L63+P63+R63+T63+X63+Z63+AB63+AD63+AF63+AH63+AJ63)</f>
        <v>344.09999999999997</v>
      </c>
      <c r="H63" s="173"/>
      <c r="I63" s="7">
        <v>0.08452546296296297</v>
      </c>
      <c r="J63" s="67">
        <v>65.21</v>
      </c>
      <c r="K63" s="7">
        <v>0.056365740740740744</v>
      </c>
      <c r="L63" s="45">
        <v>41.49</v>
      </c>
      <c r="M63" s="100">
        <v>0.07229166666666666</v>
      </c>
      <c r="N63" s="110">
        <v>74.92</v>
      </c>
      <c r="O63" s="100">
        <v>0.03424768518518519</v>
      </c>
      <c r="P63" s="54">
        <v>80.52</v>
      </c>
      <c r="Q63" s="118">
        <v>0.07291666666666667</v>
      </c>
      <c r="R63" s="54">
        <v>82.96</v>
      </c>
      <c r="S63" s="118">
        <v>0.03515046296296296</v>
      </c>
      <c r="T63" s="54">
        <v>71.57</v>
      </c>
      <c r="U63" s="117"/>
      <c r="V63" s="88"/>
      <c r="W63" s="117"/>
      <c r="X63" s="45"/>
      <c r="Y63" s="100">
        <v>0.07765046296296296</v>
      </c>
      <c r="Z63" s="45">
        <v>67.56</v>
      </c>
      <c r="AA63" s="68" t="s">
        <v>242</v>
      </c>
      <c r="AB63" s="45"/>
      <c r="AC63" s="68"/>
      <c r="AD63" s="45"/>
      <c r="AE63" s="68"/>
      <c r="AF63" s="45"/>
      <c r="AG63" s="68"/>
      <c r="AH63" s="46"/>
      <c r="AI63" s="67"/>
      <c r="AJ63" s="45"/>
    </row>
    <row r="64" spans="13:35" ht="13.5" thickBot="1">
      <c r="M64" s="123"/>
      <c r="N64" s="108"/>
      <c r="O64" s="123"/>
      <c r="Q64" s="123"/>
      <c r="S64" s="123"/>
      <c r="U64" s="65"/>
      <c r="W64" s="65"/>
      <c r="Y64" s="65"/>
      <c r="AA64" s="124"/>
      <c r="AC64" s="65"/>
      <c r="AE64" s="65"/>
      <c r="AG64" s="65"/>
      <c r="AI64" s="65"/>
    </row>
    <row r="65" spans="1:36" s="85" customFormat="1" ht="12.75" thickBot="1">
      <c r="A65" s="169" t="s">
        <v>246</v>
      </c>
      <c r="B65" s="77" t="s">
        <v>0</v>
      </c>
      <c r="C65" s="78" t="s">
        <v>183</v>
      </c>
      <c r="D65" s="79" t="s">
        <v>184</v>
      </c>
      <c r="E65" s="79" t="s">
        <v>185</v>
      </c>
      <c r="F65" s="80" t="s">
        <v>186</v>
      </c>
      <c r="G65" s="84" t="s">
        <v>25</v>
      </c>
      <c r="H65" s="172" t="s">
        <v>245</v>
      </c>
      <c r="I65" s="78" t="s">
        <v>181</v>
      </c>
      <c r="J65" s="81" t="s">
        <v>182</v>
      </c>
      <c r="K65" s="80" t="s">
        <v>189</v>
      </c>
      <c r="L65" s="82" t="s">
        <v>253</v>
      </c>
      <c r="M65" s="83" t="s">
        <v>190</v>
      </c>
      <c r="N65" s="82" t="s">
        <v>191</v>
      </c>
      <c r="O65" s="83" t="s">
        <v>192</v>
      </c>
      <c r="P65" s="82" t="s">
        <v>254</v>
      </c>
      <c r="Q65" s="83" t="s">
        <v>200</v>
      </c>
      <c r="R65" s="82" t="s">
        <v>255</v>
      </c>
      <c r="S65" s="83" t="s">
        <v>199</v>
      </c>
      <c r="T65" s="82" t="s">
        <v>255</v>
      </c>
      <c r="U65" s="80" t="s">
        <v>231</v>
      </c>
      <c r="V65" s="80" t="s">
        <v>256</v>
      </c>
      <c r="W65" s="80" t="s">
        <v>230</v>
      </c>
      <c r="X65" s="82" t="s">
        <v>256</v>
      </c>
      <c r="Y65" s="80" t="s">
        <v>195</v>
      </c>
      <c r="Z65" s="82" t="s">
        <v>257</v>
      </c>
      <c r="AA65" s="80" t="s">
        <v>196</v>
      </c>
      <c r="AB65" s="82" t="s">
        <v>257</v>
      </c>
      <c r="AC65" s="80" t="s">
        <v>229</v>
      </c>
      <c r="AD65" s="82" t="s">
        <v>257</v>
      </c>
      <c r="AE65" s="80" t="s">
        <v>193</v>
      </c>
      <c r="AF65" s="82" t="s">
        <v>258</v>
      </c>
      <c r="AG65" s="80" t="s">
        <v>194</v>
      </c>
      <c r="AH65" s="82" t="s">
        <v>258</v>
      </c>
      <c r="AI65" s="80" t="s">
        <v>239</v>
      </c>
      <c r="AJ65" s="107" t="s">
        <v>258</v>
      </c>
    </row>
    <row r="66" spans="1:36" ht="12.75">
      <c r="A66" s="134" t="s">
        <v>247</v>
      </c>
      <c r="B66" s="134" t="s">
        <v>1</v>
      </c>
      <c r="C66" s="134" t="s">
        <v>108</v>
      </c>
      <c r="D66" s="135" t="s">
        <v>208</v>
      </c>
      <c r="E66" s="135" t="s">
        <v>209</v>
      </c>
      <c r="F66" s="134" t="s">
        <v>97</v>
      </c>
      <c r="G66" s="38">
        <f aca="true" t="shared" si="3" ref="G66:G91">(L66+P66+T66+V66+X66+Z66+AB66+AD66+AH66+AJ66)</f>
        <v>795.77</v>
      </c>
      <c r="H66" s="173">
        <f>((L66+T66+V66+X66+Z66+AB66+AD66)/7)</f>
        <v>102.18714285714285</v>
      </c>
      <c r="I66" s="5" t="s">
        <v>207</v>
      </c>
      <c r="J66" s="66">
        <v>0</v>
      </c>
      <c r="K66" s="6">
        <v>0.02309027777777778</v>
      </c>
      <c r="L66" s="44">
        <v>100.21</v>
      </c>
      <c r="M66" s="39"/>
      <c r="N66" s="111"/>
      <c r="O66" s="39">
        <v>0.028333333333333332</v>
      </c>
      <c r="P66" s="128">
        <v>80.46</v>
      </c>
      <c r="Q66" s="39"/>
      <c r="R66" s="38"/>
      <c r="S66" s="34">
        <v>0.023842592592592596</v>
      </c>
      <c r="T66" s="44">
        <v>102</v>
      </c>
      <c r="U66" s="39">
        <v>0.020949074074074075</v>
      </c>
      <c r="V66" s="59">
        <v>99.13</v>
      </c>
      <c r="W66" s="34">
        <v>0.01266203703703704</v>
      </c>
      <c r="X66" s="44">
        <v>108</v>
      </c>
      <c r="Y66" s="39">
        <v>0.04901620370370371</v>
      </c>
      <c r="Z66" s="44">
        <v>107.9</v>
      </c>
      <c r="AA66" s="39">
        <v>0.02939814814814815</v>
      </c>
      <c r="AB66" s="44">
        <v>96.07</v>
      </c>
      <c r="AC66" s="34">
        <v>0.00925925925925926</v>
      </c>
      <c r="AD66" s="44">
        <v>102</v>
      </c>
      <c r="AE66" s="66"/>
      <c r="AF66" s="38"/>
      <c r="AG66" s="113"/>
      <c r="AH66" s="38"/>
      <c r="AI66" s="113"/>
      <c r="AJ66" s="128"/>
    </row>
    <row r="67" spans="1:36" ht="12.75">
      <c r="A67" s="136" t="s">
        <v>248</v>
      </c>
      <c r="B67" s="134" t="s">
        <v>2</v>
      </c>
      <c r="C67" s="136" t="s">
        <v>108</v>
      </c>
      <c r="D67" s="137" t="s">
        <v>218</v>
      </c>
      <c r="E67" s="137" t="s">
        <v>198</v>
      </c>
      <c r="F67" s="136" t="s">
        <v>117</v>
      </c>
      <c r="G67" s="38">
        <f t="shared" si="3"/>
        <v>694.25</v>
      </c>
      <c r="H67" s="173">
        <f>((P67+V67+X67+Z67+AB67+AD67+AJ67)/7)</f>
        <v>99.17857142857143</v>
      </c>
      <c r="I67" s="7"/>
      <c r="J67" s="67"/>
      <c r="K67" s="2"/>
      <c r="L67" s="129"/>
      <c r="M67" s="100"/>
      <c r="N67" s="110"/>
      <c r="O67" s="100">
        <v>0.022349537037037032</v>
      </c>
      <c r="P67" s="45">
        <v>102</v>
      </c>
      <c r="Q67" s="100"/>
      <c r="R67" s="46"/>
      <c r="S67" s="100"/>
      <c r="T67" s="129"/>
      <c r="U67" s="100">
        <v>0.02152777777777778</v>
      </c>
      <c r="V67" s="76">
        <v>96.46</v>
      </c>
      <c r="W67" s="100">
        <v>0.013425925925925924</v>
      </c>
      <c r="X67" s="44">
        <v>101.86</v>
      </c>
      <c r="Y67" s="63">
        <v>0.04896990740740741</v>
      </c>
      <c r="Z67" s="45">
        <v>108</v>
      </c>
      <c r="AA67" s="100">
        <v>0.02918981481481481</v>
      </c>
      <c r="AB67" s="45">
        <v>96.75</v>
      </c>
      <c r="AC67" s="100">
        <v>0.010081018518518519</v>
      </c>
      <c r="AD67" s="45">
        <v>93.69</v>
      </c>
      <c r="AE67" s="67"/>
      <c r="AF67" s="46"/>
      <c r="AG67" s="68"/>
      <c r="AH67" s="46"/>
      <c r="AI67" s="119">
        <v>0.03228009259259259</v>
      </c>
      <c r="AJ67" s="45">
        <v>95.49</v>
      </c>
    </row>
    <row r="68" spans="1:36" ht="12.75">
      <c r="A68" s="136" t="s">
        <v>249</v>
      </c>
      <c r="B68" s="134" t="s">
        <v>3</v>
      </c>
      <c r="C68" s="136" t="s">
        <v>108</v>
      </c>
      <c r="D68" s="137" t="s">
        <v>107</v>
      </c>
      <c r="E68" s="137" t="s">
        <v>206</v>
      </c>
      <c r="F68" s="136" t="s">
        <v>99</v>
      </c>
      <c r="G68" s="38">
        <f t="shared" si="3"/>
        <v>693.2</v>
      </c>
      <c r="H68" s="173">
        <f>((L68+P68+V68+X68+Z68+AB68+AD68)/7)</f>
        <v>99.02857142857144</v>
      </c>
      <c r="I68" s="2" t="s">
        <v>207</v>
      </c>
      <c r="J68" s="67">
        <v>0</v>
      </c>
      <c r="K68" s="7">
        <v>0.022685185185185183</v>
      </c>
      <c r="L68" s="45">
        <v>102</v>
      </c>
      <c r="M68" s="100"/>
      <c r="N68" s="110"/>
      <c r="O68" s="100">
        <v>0.02396990740740741</v>
      </c>
      <c r="P68" s="45">
        <v>95.1</v>
      </c>
      <c r="Q68" s="100"/>
      <c r="R68" s="46"/>
      <c r="S68" s="121" t="s">
        <v>224</v>
      </c>
      <c r="T68" s="129">
        <v>0</v>
      </c>
      <c r="U68" s="63">
        <v>0.020358796296296295</v>
      </c>
      <c r="V68" s="76">
        <v>102</v>
      </c>
      <c r="W68" s="100">
        <v>0.012997685185185183</v>
      </c>
      <c r="X68" s="44">
        <v>105.21</v>
      </c>
      <c r="Y68" s="100">
        <v>0.058368055555555555</v>
      </c>
      <c r="Z68" s="45">
        <v>90.61</v>
      </c>
      <c r="AA68" s="100">
        <v>0.02767361111111111</v>
      </c>
      <c r="AB68" s="45">
        <v>102.05</v>
      </c>
      <c r="AC68" s="100">
        <v>0.009814814814814814</v>
      </c>
      <c r="AD68" s="45">
        <v>96.23</v>
      </c>
      <c r="AE68" s="67"/>
      <c r="AF68" s="46"/>
      <c r="AG68" s="68"/>
      <c r="AH68" s="46"/>
      <c r="AI68" s="68"/>
      <c r="AJ68" s="129"/>
    </row>
    <row r="69" spans="1:36" ht="12.75">
      <c r="A69" s="2" t="s">
        <v>263</v>
      </c>
      <c r="B69" s="12" t="s">
        <v>4</v>
      </c>
      <c r="C69" s="2" t="s">
        <v>108</v>
      </c>
      <c r="D69" s="3" t="s">
        <v>88</v>
      </c>
      <c r="E69" s="3" t="s">
        <v>109</v>
      </c>
      <c r="F69" s="2" t="s">
        <v>90</v>
      </c>
      <c r="G69" s="38">
        <f t="shared" si="3"/>
        <v>883.1800000000001</v>
      </c>
      <c r="H69" s="173">
        <f>((T69+X69+Z69+AB69+AD69+P69+AJ69)/7)</f>
        <v>98.92571428571429</v>
      </c>
      <c r="I69" s="7">
        <v>0.049166666666666664</v>
      </c>
      <c r="J69" s="67">
        <v>102</v>
      </c>
      <c r="K69" s="7">
        <v>0.026087962962962966</v>
      </c>
      <c r="L69" s="129">
        <v>88.7</v>
      </c>
      <c r="M69" s="100">
        <v>0.05569444444444444</v>
      </c>
      <c r="N69" s="110">
        <v>96.89</v>
      </c>
      <c r="O69" s="100">
        <v>0.025358796296296296</v>
      </c>
      <c r="P69" s="45">
        <v>89.9</v>
      </c>
      <c r="Q69" s="63">
        <v>0.05524305555555556</v>
      </c>
      <c r="R69" s="46">
        <v>102</v>
      </c>
      <c r="S69" s="100">
        <v>0.024525462962962968</v>
      </c>
      <c r="T69" s="45">
        <v>99.16</v>
      </c>
      <c r="U69" s="68"/>
      <c r="V69" s="139"/>
      <c r="W69" s="100">
        <v>0.013912037037037037</v>
      </c>
      <c r="X69" s="44">
        <v>98.3</v>
      </c>
      <c r="Y69" s="100">
        <f>Y46</f>
        <v>0.05800925925925926</v>
      </c>
      <c r="Z69" s="45">
        <v>99.4</v>
      </c>
      <c r="AA69" s="63">
        <f>AA46</f>
        <v>0.028333333333333332</v>
      </c>
      <c r="AB69" s="45">
        <v>106</v>
      </c>
      <c r="AC69" s="100">
        <f>AC46</f>
        <v>0.010717592592592593</v>
      </c>
      <c r="AD69" s="45">
        <v>97.72</v>
      </c>
      <c r="AE69" s="67"/>
      <c r="AF69" s="46"/>
      <c r="AG69" s="101">
        <v>0.011331018518518518</v>
      </c>
      <c r="AH69" s="46">
        <v>102</v>
      </c>
      <c r="AI69" s="104">
        <v>0.030219907407407407</v>
      </c>
      <c r="AJ69" s="45">
        <v>102</v>
      </c>
    </row>
    <row r="70" spans="1:36" ht="12.75">
      <c r="A70" s="144" t="s">
        <v>251</v>
      </c>
      <c r="B70" s="145" t="s">
        <v>5</v>
      </c>
      <c r="C70" s="144" t="s">
        <v>108</v>
      </c>
      <c r="D70" s="142" t="s">
        <v>111</v>
      </c>
      <c r="E70" s="142" t="s">
        <v>187</v>
      </c>
      <c r="F70" s="144" t="s">
        <v>97</v>
      </c>
      <c r="G70" s="38">
        <f t="shared" si="3"/>
        <v>706.95</v>
      </c>
      <c r="H70" s="173">
        <f>((L70+P70+T70+X70+Z70+AB70+AD70)/7)</f>
        <v>90.62571428571428</v>
      </c>
      <c r="I70" s="7">
        <v>0.05493055555555556</v>
      </c>
      <c r="J70" s="67">
        <v>91.3</v>
      </c>
      <c r="K70" s="7">
        <v>0.025405092592592594</v>
      </c>
      <c r="L70" s="45">
        <v>91.08</v>
      </c>
      <c r="M70" s="100">
        <v>0.052905092592592594</v>
      </c>
      <c r="N70" s="110">
        <v>102</v>
      </c>
      <c r="O70" s="100">
        <v>0.028645833333333332</v>
      </c>
      <c r="P70" s="45">
        <v>79.58</v>
      </c>
      <c r="Q70" s="100">
        <v>0.057569444444444444</v>
      </c>
      <c r="R70" s="46">
        <v>97.88</v>
      </c>
      <c r="S70" s="100">
        <v>0.024814814814814817</v>
      </c>
      <c r="T70" s="45">
        <v>98</v>
      </c>
      <c r="U70" s="68"/>
      <c r="V70" s="139"/>
      <c r="W70" s="100">
        <v>0.015763888888888886</v>
      </c>
      <c r="X70" s="44">
        <v>86.75</v>
      </c>
      <c r="Y70" s="100">
        <f>Y46</f>
        <v>0.05800925925925926</v>
      </c>
      <c r="Z70" s="45">
        <v>91.17</v>
      </c>
      <c r="AA70" s="100">
        <f>AA46</f>
        <v>0.028333333333333332</v>
      </c>
      <c r="AB70" s="45">
        <v>99.68</v>
      </c>
      <c r="AC70" s="100">
        <f>AC46</f>
        <v>0.010717592592592593</v>
      </c>
      <c r="AD70" s="45">
        <v>88.12</v>
      </c>
      <c r="AE70" s="67"/>
      <c r="AF70" s="46"/>
      <c r="AG70" s="68"/>
      <c r="AH70" s="46"/>
      <c r="AI70" s="119">
        <v>0.04247685185185185</v>
      </c>
      <c r="AJ70" s="129">
        <v>72.57</v>
      </c>
    </row>
    <row r="71" spans="1:36" ht="12.75">
      <c r="A71" s="144" t="s">
        <v>252</v>
      </c>
      <c r="B71" s="145" t="s">
        <v>6</v>
      </c>
      <c r="C71" s="144" t="s">
        <v>108</v>
      </c>
      <c r="D71" s="142" t="s">
        <v>217</v>
      </c>
      <c r="E71" s="142" t="s">
        <v>198</v>
      </c>
      <c r="F71" s="144" t="s">
        <v>87</v>
      </c>
      <c r="G71" s="38">
        <f t="shared" si="3"/>
        <v>718.3100000000001</v>
      </c>
      <c r="H71" s="173">
        <f>((T71+X71+Z71+AB71+AD71+P71+AJ71)/7)</f>
        <v>88.71142857142858</v>
      </c>
      <c r="I71" s="7"/>
      <c r="J71" s="67"/>
      <c r="K71" s="2"/>
      <c r="L71" s="129"/>
      <c r="M71" s="100">
        <v>0.05130787037037037</v>
      </c>
      <c r="N71" s="110"/>
      <c r="O71" s="100">
        <v>0.027893518518518515</v>
      </c>
      <c r="P71" s="45">
        <v>81.73</v>
      </c>
      <c r="Q71" s="100">
        <v>0.05767361111111111</v>
      </c>
      <c r="R71" s="46">
        <v>97.7</v>
      </c>
      <c r="S71" s="100">
        <v>0.02415509259259259</v>
      </c>
      <c r="T71" s="45">
        <v>100.68</v>
      </c>
      <c r="U71" s="68"/>
      <c r="V71" s="139"/>
      <c r="W71" s="100">
        <v>0.01537037037037037</v>
      </c>
      <c r="X71" s="44">
        <v>88.97</v>
      </c>
      <c r="Y71" s="100">
        <v>0.056909722222222216</v>
      </c>
      <c r="Z71" s="45">
        <v>92.93</v>
      </c>
      <c r="AA71" s="100">
        <v>0.03248842592592593</v>
      </c>
      <c r="AB71" s="45">
        <v>86.93</v>
      </c>
      <c r="AC71" s="100">
        <f>AC42</f>
        <v>0</v>
      </c>
      <c r="AD71" s="45">
        <v>84.65</v>
      </c>
      <c r="AE71" s="67"/>
      <c r="AF71" s="46"/>
      <c r="AG71" s="119">
        <v>0.011875</v>
      </c>
      <c r="AH71" s="46">
        <v>97.33</v>
      </c>
      <c r="AI71" s="119">
        <v>0.03622685185185185</v>
      </c>
      <c r="AJ71" s="45">
        <v>85.09</v>
      </c>
    </row>
    <row r="72" spans="1:36" ht="12.75">
      <c r="A72" s="2"/>
      <c r="B72" s="12" t="s">
        <v>7</v>
      </c>
      <c r="C72" s="2" t="s">
        <v>108</v>
      </c>
      <c r="D72" s="3" t="s">
        <v>112</v>
      </c>
      <c r="E72" s="3" t="s">
        <v>113</v>
      </c>
      <c r="F72" s="2" t="s">
        <v>90</v>
      </c>
      <c r="G72" s="38">
        <f t="shared" si="3"/>
        <v>779.5100000000001</v>
      </c>
      <c r="H72" s="173">
        <f>((T72+X72+Z72+AB72+AD72+P72+AJ72)/7)</f>
        <v>86.87714285714286</v>
      </c>
      <c r="I72" s="7">
        <v>0.05559027777777778</v>
      </c>
      <c r="J72" s="67">
        <v>90.21</v>
      </c>
      <c r="K72" s="7">
        <v>0.03141203703703704</v>
      </c>
      <c r="L72" s="129">
        <v>73.66</v>
      </c>
      <c r="M72" s="100">
        <v>0.056226851851851854</v>
      </c>
      <c r="N72" s="110">
        <v>95.97</v>
      </c>
      <c r="O72" s="100">
        <v>0.028761574074074075</v>
      </c>
      <c r="P72" s="45">
        <v>79.26</v>
      </c>
      <c r="Q72" s="100">
        <v>0.06283564814814814</v>
      </c>
      <c r="R72" s="46">
        <v>89.68</v>
      </c>
      <c r="S72" s="100">
        <v>0.02652777777777778</v>
      </c>
      <c r="T72" s="45">
        <v>91.68</v>
      </c>
      <c r="U72" s="68"/>
      <c r="V72" s="139"/>
      <c r="W72" s="100">
        <v>0.01628472222222222</v>
      </c>
      <c r="X72" s="44">
        <v>83.97</v>
      </c>
      <c r="Y72" s="100">
        <f>Y47</f>
        <v>0.056909722222222216</v>
      </c>
      <c r="Z72" s="45">
        <v>84.54</v>
      </c>
      <c r="AA72" s="100">
        <f>AA47</f>
        <v>0.03248842592592593</v>
      </c>
      <c r="AB72" s="45">
        <v>86.71</v>
      </c>
      <c r="AC72" s="100">
        <f>AC47</f>
        <v>0.011157407407407408</v>
      </c>
      <c r="AD72" s="45">
        <v>85.45</v>
      </c>
      <c r="AE72" s="67"/>
      <c r="AF72" s="46"/>
      <c r="AG72" s="119">
        <v>0.011828703703703704</v>
      </c>
      <c r="AH72" s="46">
        <v>97.71</v>
      </c>
      <c r="AI72" s="119">
        <v>0.03193287037037037</v>
      </c>
      <c r="AJ72" s="45">
        <v>96.53</v>
      </c>
    </row>
    <row r="73" spans="1:36" ht="12.75">
      <c r="A73" s="2"/>
      <c r="B73" s="12" t="s">
        <v>8</v>
      </c>
      <c r="C73" s="2" t="s">
        <v>108</v>
      </c>
      <c r="D73" s="3" t="s">
        <v>98</v>
      </c>
      <c r="E73" s="3" t="s">
        <v>114</v>
      </c>
      <c r="F73" s="2" t="s">
        <v>99</v>
      </c>
      <c r="G73" s="38">
        <f t="shared" si="3"/>
        <v>769.8500000000001</v>
      </c>
      <c r="H73" s="173">
        <f>((P73+T73+X73+Z73+AD73+AB73+AJ73)/7)</f>
        <v>85.31428571428572</v>
      </c>
      <c r="I73" s="7">
        <v>0.0583912037037037</v>
      </c>
      <c r="J73" s="67">
        <v>85.89</v>
      </c>
      <c r="K73" s="7">
        <v>0.029629629629629627</v>
      </c>
      <c r="L73" s="129">
        <v>78.09</v>
      </c>
      <c r="M73" s="100">
        <v>0.057152777777777775</v>
      </c>
      <c r="N73" s="110">
        <v>94.42</v>
      </c>
      <c r="O73" s="100">
        <v>0.026747685185185183</v>
      </c>
      <c r="P73" s="45">
        <v>85.23</v>
      </c>
      <c r="Q73" s="100">
        <v>0.05628472222222222</v>
      </c>
      <c r="R73" s="46">
        <v>100.11</v>
      </c>
      <c r="S73" s="100">
        <v>0.02677083333333333</v>
      </c>
      <c r="T73" s="45">
        <v>90.84</v>
      </c>
      <c r="U73" s="68"/>
      <c r="V73" s="139"/>
      <c r="W73" s="100">
        <v>0.015949074074074074</v>
      </c>
      <c r="X73" s="44">
        <v>85.74</v>
      </c>
      <c r="Y73" s="100">
        <f>Y48</f>
        <v>0.06502314814814815</v>
      </c>
      <c r="Z73" s="45">
        <v>81.34</v>
      </c>
      <c r="AA73" s="100">
        <f>AA48</f>
        <v>0.03615740740740741</v>
      </c>
      <c r="AB73" s="45">
        <v>78.11</v>
      </c>
      <c r="AC73" s="100">
        <f>AC48</f>
        <v>0.010891203703703703</v>
      </c>
      <c r="AD73" s="45">
        <v>86.72</v>
      </c>
      <c r="AE73" s="67"/>
      <c r="AF73" s="46"/>
      <c r="AG73" s="119">
        <v>0.012222222222222223</v>
      </c>
      <c r="AH73" s="46">
        <v>94.56</v>
      </c>
      <c r="AI73" s="119">
        <v>0.03454861111111111</v>
      </c>
      <c r="AJ73" s="45">
        <v>89.22</v>
      </c>
    </row>
    <row r="74" spans="1:36" ht="12.75">
      <c r="A74" s="2"/>
      <c r="B74" s="12" t="s">
        <v>9</v>
      </c>
      <c r="C74" s="2" t="s">
        <v>108</v>
      </c>
      <c r="D74" s="3" t="s">
        <v>124</v>
      </c>
      <c r="E74" s="3" t="s">
        <v>125</v>
      </c>
      <c r="F74" s="2" t="s">
        <v>94</v>
      </c>
      <c r="G74" s="38">
        <f t="shared" si="3"/>
        <v>705.09</v>
      </c>
      <c r="H74" s="173">
        <f>((L74+P74+T74+V74+X74+Z74+AJ74)/7)</f>
        <v>72.73142857142857</v>
      </c>
      <c r="I74" s="7">
        <v>0.0696412037037037</v>
      </c>
      <c r="J74" s="67">
        <v>72.02</v>
      </c>
      <c r="K74" s="7">
        <v>0.03300925925925926</v>
      </c>
      <c r="L74" s="45">
        <v>70.1</v>
      </c>
      <c r="M74" s="100">
        <v>0.06152777777777777</v>
      </c>
      <c r="N74" s="110">
        <v>87.71</v>
      </c>
      <c r="O74" s="100">
        <v>0.03070601851851852</v>
      </c>
      <c r="P74" s="45">
        <v>74.24</v>
      </c>
      <c r="Q74" s="100">
        <v>0.07465277777777778</v>
      </c>
      <c r="R74" s="46">
        <v>75.48</v>
      </c>
      <c r="S74" s="100">
        <v>0.028796296296296296</v>
      </c>
      <c r="T74" s="45">
        <v>84.45</v>
      </c>
      <c r="U74" s="100">
        <v>0.029108796296296296</v>
      </c>
      <c r="V74" s="76">
        <v>71.34</v>
      </c>
      <c r="W74" s="100">
        <v>0.019375</v>
      </c>
      <c r="X74" s="44">
        <v>70.58</v>
      </c>
      <c r="Y74" s="100">
        <v>0.07472222222222223</v>
      </c>
      <c r="Z74" s="45">
        <v>70.78</v>
      </c>
      <c r="AA74" s="100">
        <v>0.04945601851851852</v>
      </c>
      <c r="AB74" s="129">
        <v>57.11</v>
      </c>
      <c r="AC74" s="100">
        <v>0.01537037037037037</v>
      </c>
      <c r="AD74" s="129">
        <v>61.45</v>
      </c>
      <c r="AE74" s="67"/>
      <c r="AF74" s="46"/>
      <c r="AG74" s="119">
        <v>0.014930555555555556</v>
      </c>
      <c r="AH74" s="46">
        <v>77.41</v>
      </c>
      <c r="AI74" s="119">
        <v>0.045578703703703705</v>
      </c>
      <c r="AJ74" s="45">
        <v>67.63</v>
      </c>
    </row>
    <row r="75" spans="1:36" ht="12.75">
      <c r="A75" s="2"/>
      <c r="B75" s="12" t="s">
        <v>10</v>
      </c>
      <c r="C75" s="2" t="s">
        <v>108</v>
      </c>
      <c r="D75" s="3" t="s">
        <v>215</v>
      </c>
      <c r="E75" s="3" t="s">
        <v>133</v>
      </c>
      <c r="F75" s="2" t="s">
        <v>76</v>
      </c>
      <c r="G75" s="38">
        <f t="shared" si="3"/>
        <v>491.55000000000007</v>
      </c>
      <c r="H75" s="173">
        <f>((L75+P75+T75+V75+Z75+AB75+AD75)/7)</f>
        <v>70.22142857142858</v>
      </c>
      <c r="I75" s="7">
        <v>0.07292824074074074</v>
      </c>
      <c r="J75" s="67">
        <v>68.77</v>
      </c>
      <c r="K75" s="7">
        <v>0.029768518518518517</v>
      </c>
      <c r="L75" s="45">
        <v>77.73</v>
      </c>
      <c r="M75" s="100">
        <v>0.08118055555555555</v>
      </c>
      <c r="N75" s="110">
        <v>66.47</v>
      </c>
      <c r="O75" s="100">
        <v>0.03702546296296296</v>
      </c>
      <c r="P75" s="45">
        <v>61.57</v>
      </c>
      <c r="Q75" s="100">
        <v>0.08325231481481482</v>
      </c>
      <c r="R75" s="46">
        <v>67.68</v>
      </c>
      <c r="S75" s="100">
        <v>0.031064814814814812</v>
      </c>
      <c r="T75" s="45">
        <v>78.29</v>
      </c>
      <c r="U75" s="100">
        <v>0.02681712962962963</v>
      </c>
      <c r="V75" s="76">
        <v>77.34</v>
      </c>
      <c r="W75" s="68"/>
      <c r="X75" s="128"/>
      <c r="Y75" s="100">
        <f>Y50</f>
        <v>0.085625</v>
      </c>
      <c r="Z75" s="45">
        <v>61.77</v>
      </c>
      <c r="AA75" s="100">
        <f>AA50</f>
        <v>0.047581018518518516</v>
      </c>
      <c r="AB75" s="45">
        <v>59.36</v>
      </c>
      <c r="AC75" s="100">
        <f>AC50</f>
        <v>0.012511574074074073</v>
      </c>
      <c r="AD75" s="45">
        <v>75.49</v>
      </c>
      <c r="AE75" s="67"/>
      <c r="AF75" s="46"/>
      <c r="AG75" s="68"/>
      <c r="AH75" s="46"/>
      <c r="AI75" s="68"/>
      <c r="AJ75" s="129"/>
    </row>
    <row r="76" spans="1:36" ht="12.75">
      <c r="A76" s="2"/>
      <c r="B76" s="12" t="s">
        <v>11</v>
      </c>
      <c r="C76" s="2" t="s">
        <v>108</v>
      </c>
      <c r="D76" s="3" t="s">
        <v>134</v>
      </c>
      <c r="E76" s="3" t="s">
        <v>95</v>
      </c>
      <c r="F76" s="2" t="s">
        <v>103</v>
      </c>
      <c r="G76" s="38">
        <f t="shared" si="3"/>
        <v>532.11</v>
      </c>
      <c r="H76" s="173">
        <f>((L76+P76+T76+V76+X76+AB76+AJ76)/7)</f>
        <v>68.42142857142856</v>
      </c>
      <c r="I76" s="7">
        <v>0.07399305555555556</v>
      </c>
      <c r="J76" s="67">
        <v>67.78</v>
      </c>
      <c r="K76" s="7">
        <v>0.028645833333333332</v>
      </c>
      <c r="L76" s="45">
        <v>80.78</v>
      </c>
      <c r="M76" s="100">
        <v>0.06796296296296296</v>
      </c>
      <c r="N76" s="110">
        <v>79.4</v>
      </c>
      <c r="O76" s="100">
        <v>0.0403125</v>
      </c>
      <c r="P76" s="45">
        <v>56.55</v>
      </c>
      <c r="Q76" s="100">
        <v>0.08429398148148148</v>
      </c>
      <c r="R76" s="46">
        <v>66.85</v>
      </c>
      <c r="S76" s="100">
        <v>0.036898148148148145</v>
      </c>
      <c r="T76" s="45">
        <v>65.91</v>
      </c>
      <c r="U76" s="100">
        <v>0.028981481481481483</v>
      </c>
      <c r="V76" s="76">
        <v>71.65</v>
      </c>
      <c r="W76" s="100">
        <v>0.01810185185185185</v>
      </c>
      <c r="X76" s="44">
        <v>75.54</v>
      </c>
      <c r="Y76" s="100">
        <v>0.09947916666666667</v>
      </c>
      <c r="Z76" s="129">
        <v>53.16</v>
      </c>
      <c r="AA76" s="100">
        <v>0.03805555555555556</v>
      </c>
      <c r="AB76" s="45">
        <v>74.21</v>
      </c>
      <c r="AC76" s="68"/>
      <c r="AD76" s="129"/>
      <c r="AE76" s="67"/>
      <c r="AF76" s="46"/>
      <c r="AG76" s="68"/>
      <c r="AH76" s="46"/>
      <c r="AI76" s="119">
        <v>0.05675925925925926</v>
      </c>
      <c r="AJ76" s="45">
        <v>54.31</v>
      </c>
    </row>
    <row r="77" spans="1:36" ht="12.75">
      <c r="A77" s="2"/>
      <c r="B77" s="12" t="s">
        <v>12</v>
      </c>
      <c r="C77" s="2" t="s">
        <v>108</v>
      </c>
      <c r="D77" s="3" t="s">
        <v>79</v>
      </c>
      <c r="E77" s="3" t="s">
        <v>132</v>
      </c>
      <c r="F77" s="2" t="s">
        <v>80</v>
      </c>
      <c r="G77" s="38">
        <f t="shared" si="3"/>
        <v>476.41999999999996</v>
      </c>
      <c r="H77" s="173">
        <f>((L77+P77+V77+X77+Z77+AB77+AD77)/7)</f>
        <v>68.05999999999999</v>
      </c>
      <c r="I77" s="7">
        <v>0.07084490740740741</v>
      </c>
      <c r="J77" s="67">
        <v>70.79</v>
      </c>
      <c r="K77" s="7">
        <v>0.03587962962962963</v>
      </c>
      <c r="L77" s="45">
        <v>64.49</v>
      </c>
      <c r="M77" s="100">
        <v>0.0757638888888889</v>
      </c>
      <c r="N77" s="110">
        <v>71.23</v>
      </c>
      <c r="O77" s="100">
        <v>0.036111111111111115</v>
      </c>
      <c r="P77" s="45">
        <v>63.13</v>
      </c>
      <c r="Q77" s="100">
        <v>0.0836574074074074</v>
      </c>
      <c r="R77" s="46">
        <v>67.36</v>
      </c>
      <c r="S77" s="100" t="s">
        <v>224</v>
      </c>
      <c r="T77" s="129">
        <v>0</v>
      </c>
      <c r="U77" s="100">
        <v>0.03239583333333333</v>
      </c>
      <c r="V77" s="76">
        <v>64.1</v>
      </c>
      <c r="W77" s="100">
        <v>0.018935185185185183</v>
      </c>
      <c r="X77" s="44">
        <v>72.22</v>
      </c>
      <c r="Y77" s="100">
        <v>0.08483796296296296</v>
      </c>
      <c r="Z77" s="45">
        <v>62.34</v>
      </c>
      <c r="AA77" s="100">
        <v>0.03606481481481481</v>
      </c>
      <c r="AB77" s="45">
        <v>78.31</v>
      </c>
      <c r="AC77" s="100">
        <v>0.013148148148148147</v>
      </c>
      <c r="AD77" s="45">
        <v>71.83</v>
      </c>
      <c r="AE77" s="67"/>
      <c r="AF77" s="46"/>
      <c r="AG77" s="68"/>
      <c r="AH77" s="46"/>
      <c r="AI77" s="65"/>
      <c r="AJ77" s="129"/>
    </row>
    <row r="78" spans="1:36" ht="12.75">
      <c r="A78" s="2"/>
      <c r="B78" s="5"/>
      <c r="C78" s="2" t="s">
        <v>108</v>
      </c>
      <c r="D78" s="3" t="s">
        <v>118</v>
      </c>
      <c r="E78" s="3" t="s">
        <v>119</v>
      </c>
      <c r="F78" s="2" t="s">
        <v>97</v>
      </c>
      <c r="G78" s="38">
        <f t="shared" si="3"/>
        <v>509.98</v>
      </c>
      <c r="H78" s="173"/>
      <c r="I78" s="7">
        <v>0.06174768518518519</v>
      </c>
      <c r="J78" s="67">
        <v>81.22</v>
      </c>
      <c r="K78" s="7">
        <v>0.028101851851851854</v>
      </c>
      <c r="L78" s="45">
        <v>82.34</v>
      </c>
      <c r="M78" s="100">
        <v>0.07189814814814814</v>
      </c>
      <c r="N78" s="110">
        <v>75.06</v>
      </c>
      <c r="O78" s="100">
        <v>0.02884259259259259</v>
      </c>
      <c r="P78" s="45">
        <v>79.04</v>
      </c>
      <c r="Q78" s="100">
        <v>0.06222222222222223</v>
      </c>
      <c r="R78" s="46">
        <v>90.56</v>
      </c>
      <c r="S78" s="100">
        <v>0.028796296296296296</v>
      </c>
      <c r="T78" s="45">
        <v>84.45</v>
      </c>
      <c r="U78" s="68"/>
      <c r="V78" s="76"/>
      <c r="W78" s="100">
        <v>0.015752314814814813</v>
      </c>
      <c r="X78" s="44">
        <v>86.81</v>
      </c>
      <c r="Y78" s="68"/>
      <c r="Z78" s="45"/>
      <c r="AA78" s="68"/>
      <c r="AB78" s="45"/>
      <c r="AC78" s="68"/>
      <c r="AD78" s="45"/>
      <c r="AE78" s="67"/>
      <c r="AF78" s="46"/>
      <c r="AG78" s="119">
        <v>0.01255787037037037</v>
      </c>
      <c r="AH78" s="46">
        <v>92.04</v>
      </c>
      <c r="AI78" s="119">
        <v>0.03613425925925926</v>
      </c>
      <c r="AJ78" s="45">
        <v>85.3</v>
      </c>
    </row>
    <row r="79" spans="1:36" ht="12.75">
      <c r="A79" s="2"/>
      <c r="B79" s="5"/>
      <c r="C79" s="2" t="s">
        <v>108</v>
      </c>
      <c r="D79" s="3" t="s">
        <v>126</v>
      </c>
      <c r="E79" s="3" t="s">
        <v>127</v>
      </c>
      <c r="F79" s="2" t="s">
        <v>128</v>
      </c>
      <c r="G79" s="38">
        <f t="shared" si="3"/>
        <v>433.14000000000004</v>
      </c>
      <c r="H79" s="173"/>
      <c r="I79" s="7">
        <v>0.0701736111111111</v>
      </c>
      <c r="J79" s="67">
        <v>71.47</v>
      </c>
      <c r="K79" s="7">
        <v>0.032789351851851854</v>
      </c>
      <c r="L79" s="45">
        <v>70.57</v>
      </c>
      <c r="M79" s="100">
        <v>0.08774305555555556</v>
      </c>
      <c r="N79" s="110">
        <v>61.5</v>
      </c>
      <c r="O79" s="100">
        <v>0.03229166666666667</v>
      </c>
      <c r="P79" s="45">
        <v>70.6</v>
      </c>
      <c r="Q79" s="100"/>
      <c r="R79" s="46"/>
      <c r="S79" s="100"/>
      <c r="T79" s="45"/>
      <c r="U79" s="100">
        <v>0.029629629629629627</v>
      </c>
      <c r="V79" s="76">
        <v>70.09</v>
      </c>
      <c r="W79" s="100">
        <v>0.01909722222222222</v>
      </c>
      <c r="X79" s="44">
        <v>71.61</v>
      </c>
      <c r="Y79" s="100">
        <v>0.07008101851851851</v>
      </c>
      <c r="Z79" s="45">
        <v>75.47</v>
      </c>
      <c r="AA79" s="100">
        <v>0.03775462962962963</v>
      </c>
      <c r="AB79" s="45">
        <v>74.8</v>
      </c>
      <c r="AC79" s="68"/>
      <c r="AD79" s="45"/>
      <c r="AE79" s="67"/>
      <c r="AF79" s="46"/>
      <c r="AG79" s="68"/>
      <c r="AH79" s="46"/>
      <c r="AI79" s="67"/>
      <c r="AJ79" s="45"/>
    </row>
    <row r="80" spans="1:36" ht="12.75">
      <c r="A80" s="2"/>
      <c r="B80" s="5"/>
      <c r="C80" s="2" t="s">
        <v>108</v>
      </c>
      <c r="D80" s="3" t="s">
        <v>233</v>
      </c>
      <c r="E80" s="3" t="s">
        <v>234</v>
      </c>
      <c r="F80" s="2" t="s">
        <v>235</v>
      </c>
      <c r="G80" s="38">
        <f t="shared" si="3"/>
        <v>406.04</v>
      </c>
      <c r="H80" s="173"/>
      <c r="I80" s="7"/>
      <c r="J80" s="67"/>
      <c r="K80" s="2"/>
      <c r="L80" s="45"/>
      <c r="M80" s="100">
        <v>0.06909722222222221</v>
      </c>
      <c r="N80" s="110">
        <v>78.1</v>
      </c>
      <c r="O80" s="100">
        <v>0.03347222222222222</v>
      </c>
      <c r="P80" s="45">
        <v>68.11</v>
      </c>
      <c r="Q80" s="100"/>
      <c r="R80" s="46"/>
      <c r="S80" s="100"/>
      <c r="T80" s="45"/>
      <c r="U80" s="100">
        <v>0.02165509259259259</v>
      </c>
      <c r="V80" s="76">
        <v>95.89</v>
      </c>
      <c r="W80" s="68"/>
      <c r="X80" s="44"/>
      <c r="Y80" s="100">
        <f>Y48</f>
        <v>0.06502314814814815</v>
      </c>
      <c r="Z80" s="45">
        <v>69.47</v>
      </c>
      <c r="AA80" s="100">
        <v>0.03079861111111111</v>
      </c>
      <c r="AB80" s="45">
        <v>91.7</v>
      </c>
      <c r="AC80" s="100">
        <f>AC48</f>
        <v>0.010891203703703703</v>
      </c>
      <c r="AD80" s="45">
        <v>80.87</v>
      </c>
      <c r="AE80" s="67"/>
      <c r="AF80" s="46"/>
      <c r="AG80" s="124"/>
      <c r="AH80" s="46"/>
      <c r="AI80" s="65"/>
      <c r="AJ80" s="45"/>
    </row>
    <row r="81" spans="1:36" ht="12.75">
      <c r="A81" s="2"/>
      <c r="B81" s="5"/>
      <c r="C81" s="2" t="s">
        <v>108</v>
      </c>
      <c r="D81" s="3" t="s">
        <v>188</v>
      </c>
      <c r="E81" s="3" t="s">
        <v>110</v>
      </c>
      <c r="F81" s="2" t="s">
        <v>90</v>
      </c>
      <c r="G81" s="38">
        <f t="shared" si="3"/>
        <v>404.77</v>
      </c>
      <c r="H81" s="173"/>
      <c r="I81" s="7">
        <v>0.05409722222222222</v>
      </c>
      <c r="J81" s="67">
        <v>92.7</v>
      </c>
      <c r="K81" s="7">
        <v>0.038483796296296294</v>
      </c>
      <c r="L81" s="45">
        <v>60.13</v>
      </c>
      <c r="M81" s="100"/>
      <c r="N81" s="110"/>
      <c r="O81" s="100"/>
      <c r="P81" s="45"/>
      <c r="Q81" s="100"/>
      <c r="R81" s="46"/>
      <c r="S81" s="100"/>
      <c r="T81" s="45"/>
      <c r="U81" s="68"/>
      <c r="V81" s="76"/>
      <c r="W81" s="100">
        <v>0.014918981481481483</v>
      </c>
      <c r="X81" s="44">
        <v>91.66</v>
      </c>
      <c r="Y81" s="100">
        <f>Y45</f>
        <v>0.05320601851851852</v>
      </c>
      <c r="Z81" s="45">
        <v>77.84</v>
      </c>
      <c r="AA81" s="100">
        <f>AA45</f>
        <v>0.02664351851851852</v>
      </c>
      <c r="AB81" s="45">
        <v>90.58</v>
      </c>
      <c r="AC81" s="100">
        <f>AC45</f>
        <v>0.009664351851851851</v>
      </c>
      <c r="AD81" s="45">
        <v>84.56</v>
      </c>
      <c r="AE81" s="67"/>
      <c r="AF81" s="46"/>
      <c r="AG81" s="68"/>
      <c r="AH81" s="46"/>
      <c r="AI81" s="67"/>
      <c r="AJ81" s="45"/>
    </row>
    <row r="82" spans="1:36" ht="12.75">
      <c r="A82" s="2"/>
      <c r="B82" s="5"/>
      <c r="C82" s="2" t="s">
        <v>108</v>
      </c>
      <c r="D82" s="3" t="s">
        <v>232</v>
      </c>
      <c r="E82" s="3" t="s">
        <v>138</v>
      </c>
      <c r="F82" s="2" t="s">
        <v>131</v>
      </c>
      <c r="G82" s="38">
        <f t="shared" si="3"/>
        <v>360.3</v>
      </c>
      <c r="H82" s="173"/>
      <c r="I82" s="7">
        <v>0.11099537037037037</v>
      </c>
      <c r="J82" s="67">
        <v>45.18</v>
      </c>
      <c r="K82" s="7">
        <v>0.05831018518518519</v>
      </c>
      <c r="L82" s="45">
        <v>39.68</v>
      </c>
      <c r="M82" s="100">
        <v>0.07479166666666666</v>
      </c>
      <c r="N82" s="110">
        <v>72.15</v>
      </c>
      <c r="O82" s="100">
        <v>0.03890046296296296</v>
      </c>
      <c r="P82" s="45">
        <v>58.6</v>
      </c>
      <c r="Q82" s="100">
        <v>0.09996527777777779</v>
      </c>
      <c r="R82" s="46">
        <v>56.37</v>
      </c>
      <c r="S82" s="100">
        <v>0.029409722222222223</v>
      </c>
      <c r="T82" s="45">
        <v>82.69</v>
      </c>
      <c r="U82" s="100">
        <v>0.031053240740740742</v>
      </c>
      <c r="V82" s="76">
        <v>66.87</v>
      </c>
      <c r="W82" s="68"/>
      <c r="X82" s="44"/>
      <c r="Y82" s="100">
        <v>0.09185185185185185</v>
      </c>
      <c r="Z82" s="45">
        <v>57.58</v>
      </c>
      <c r="AA82" s="100">
        <v>0.05145833333333333</v>
      </c>
      <c r="AB82" s="45">
        <v>54.88</v>
      </c>
      <c r="AC82" s="68"/>
      <c r="AD82" s="45"/>
      <c r="AE82" s="67"/>
      <c r="AF82" s="46"/>
      <c r="AG82" s="68"/>
      <c r="AH82" s="46"/>
      <c r="AI82" s="67"/>
      <c r="AJ82" s="45"/>
    </row>
    <row r="83" spans="1:36" ht="12.75">
      <c r="A83" s="2"/>
      <c r="B83" s="5"/>
      <c r="C83" s="2" t="s">
        <v>108</v>
      </c>
      <c r="D83" s="3" t="s">
        <v>122</v>
      </c>
      <c r="E83" s="3" t="s">
        <v>123</v>
      </c>
      <c r="F83" s="2" t="s">
        <v>103</v>
      </c>
      <c r="G83" s="38">
        <f t="shared" si="3"/>
        <v>352.92999999999995</v>
      </c>
      <c r="H83" s="173"/>
      <c r="I83" s="7">
        <v>0.06383101851851852</v>
      </c>
      <c r="J83" s="67">
        <v>78.57</v>
      </c>
      <c r="K83" s="7">
        <v>0.047997685185185185</v>
      </c>
      <c r="L83" s="45">
        <v>48.21</v>
      </c>
      <c r="M83" s="100">
        <v>0.06553240740740741</v>
      </c>
      <c r="N83" s="110">
        <v>82.35</v>
      </c>
      <c r="O83" s="100">
        <v>0.04116898148148148</v>
      </c>
      <c r="P83" s="45">
        <v>55.37</v>
      </c>
      <c r="Q83" s="100">
        <v>0.07789351851851851</v>
      </c>
      <c r="R83" s="46">
        <v>72.34</v>
      </c>
      <c r="S83" s="100">
        <v>0.03186342592592593</v>
      </c>
      <c r="T83" s="45">
        <v>76.32</v>
      </c>
      <c r="U83" s="100">
        <v>0.033379629629629634</v>
      </c>
      <c r="V83" s="76">
        <v>62.21</v>
      </c>
      <c r="W83" s="100">
        <v>0.02082175925925926</v>
      </c>
      <c r="X83" s="44">
        <v>65.68</v>
      </c>
      <c r="Y83" s="68"/>
      <c r="Z83" s="45"/>
      <c r="AA83" s="68"/>
      <c r="AB83" s="45"/>
      <c r="AC83" s="68"/>
      <c r="AD83" s="45"/>
      <c r="AE83" s="67"/>
      <c r="AF83" s="46"/>
      <c r="AG83" s="68"/>
      <c r="AH83" s="46"/>
      <c r="AI83" s="119">
        <v>0.06828703703703703</v>
      </c>
      <c r="AJ83" s="45">
        <v>45.14</v>
      </c>
    </row>
    <row r="84" spans="1:36" ht="12.75">
      <c r="A84" s="2"/>
      <c r="B84" s="5"/>
      <c r="C84" s="2" t="s">
        <v>108</v>
      </c>
      <c r="D84" s="3" t="s">
        <v>137</v>
      </c>
      <c r="E84" s="3" t="s">
        <v>119</v>
      </c>
      <c r="F84" s="2" t="s">
        <v>131</v>
      </c>
      <c r="G84" s="38">
        <f t="shared" si="3"/>
        <v>302.38</v>
      </c>
      <c r="H84" s="173"/>
      <c r="I84" s="7">
        <v>0.10990740740740741</v>
      </c>
      <c r="J84" s="67">
        <v>45.63</v>
      </c>
      <c r="K84" s="7">
        <v>0.05902777777777778</v>
      </c>
      <c r="L84" s="45">
        <v>39.2</v>
      </c>
      <c r="M84" s="100" t="s">
        <v>106</v>
      </c>
      <c r="N84" s="110"/>
      <c r="O84" s="100">
        <v>0.04271990740740741</v>
      </c>
      <c r="P84" s="45">
        <v>53.36</v>
      </c>
      <c r="Q84" s="100">
        <v>0.10759259259259259</v>
      </c>
      <c r="R84" s="46">
        <v>52.37</v>
      </c>
      <c r="S84" s="100">
        <v>0.035625</v>
      </c>
      <c r="T84" s="45">
        <v>68.27</v>
      </c>
      <c r="U84" s="100">
        <v>0.047962962962962964</v>
      </c>
      <c r="V84" s="76">
        <v>43.3</v>
      </c>
      <c r="W84" s="68"/>
      <c r="X84" s="44"/>
      <c r="Y84" s="100">
        <v>0.10146990740740741</v>
      </c>
      <c r="Z84" s="45">
        <v>52.12</v>
      </c>
      <c r="AA84" s="68" t="s">
        <v>241</v>
      </c>
      <c r="AB84" s="45"/>
      <c r="AC84" s="68"/>
      <c r="AD84" s="45"/>
      <c r="AE84" s="67"/>
      <c r="AF84" s="46"/>
      <c r="AG84" s="68"/>
      <c r="AH84" s="46"/>
      <c r="AI84" s="120">
        <v>0.06681712962962963</v>
      </c>
      <c r="AJ84" s="45">
        <v>46.13</v>
      </c>
    </row>
    <row r="85" spans="1:36" ht="12.75">
      <c r="A85" s="2"/>
      <c r="B85" s="5"/>
      <c r="C85" s="2" t="s">
        <v>108</v>
      </c>
      <c r="D85" s="3" t="s">
        <v>135</v>
      </c>
      <c r="E85" s="3" t="s">
        <v>136</v>
      </c>
      <c r="F85" s="2" t="s">
        <v>99</v>
      </c>
      <c r="G85" s="38">
        <f t="shared" si="3"/>
        <v>248.37</v>
      </c>
      <c r="H85" s="173"/>
      <c r="I85" s="7">
        <v>0.09944444444444445</v>
      </c>
      <c r="J85" s="67">
        <v>50.43</v>
      </c>
      <c r="K85" s="7">
        <v>0.04810185185185185</v>
      </c>
      <c r="L85" s="45">
        <v>48.1</v>
      </c>
      <c r="M85" s="100">
        <v>0.07099537037037036</v>
      </c>
      <c r="N85" s="110">
        <v>76.01</v>
      </c>
      <c r="O85" s="100">
        <v>0.033680555555555554</v>
      </c>
      <c r="P85" s="45">
        <v>67.68</v>
      </c>
      <c r="Q85" s="100"/>
      <c r="R85" s="46"/>
      <c r="S85" s="100"/>
      <c r="T85" s="45"/>
      <c r="U85" s="68"/>
      <c r="V85" s="76"/>
      <c r="W85" s="68"/>
      <c r="X85" s="44"/>
      <c r="Y85" s="100">
        <f>Y50</f>
        <v>0.085625</v>
      </c>
      <c r="Z85" s="45">
        <v>64.2</v>
      </c>
      <c r="AA85" s="100">
        <f>AA50</f>
        <v>0.047581018518518516</v>
      </c>
      <c r="AB85" s="45">
        <v>68.39</v>
      </c>
      <c r="AC85" s="68"/>
      <c r="AD85" s="45"/>
      <c r="AE85" s="67"/>
      <c r="AF85" s="46"/>
      <c r="AG85" s="68"/>
      <c r="AH85" s="46"/>
      <c r="AI85" s="67"/>
      <c r="AJ85" s="45"/>
    </row>
    <row r="86" spans="1:36" ht="12.75">
      <c r="A86" s="2"/>
      <c r="B86" s="5"/>
      <c r="C86" s="2" t="s">
        <v>108</v>
      </c>
      <c r="D86" s="3" t="s">
        <v>120</v>
      </c>
      <c r="E86" s="3" t="s">
        <v>121</v>
      </c>
      <c r="F86" s="2" t="s">
        <v>97</v>
      </c>
      <c r="G86" s="38">
        <f t="shared" si="3"/>
        <v>228.82000000000002</v>
      </c>
      <c r="H86" s="173"/>
      <c r="I86" s="7">
        <v>0.06303240740740741</v>
      </c>
      <c r="J86" s="67">
        <v>79.56</v>
      </c>
      <c r="K86" s="7">
        <v>0.03196759259259259</v>
      </c>
      <c r="L86" s="45">
        <v>72.38</v>
      </c>
      <c r="M86" s="100">
        <v>0.056712962962962965</v>
      </c>
      <c r="N86" s="110">
        <v>95.15</v>
      </c>
      <c r="O86" s="100">
        <v>0.03387731481481481</v>
      </c>
      <c r="P86" s="45">
        <v>67.29</v>
      </c>
      <c r="Q86" s="100">
        <v>0.06361111111111112</v>
      </c>
      <c r="R86" s="46">
        <v>88.58</v>
      </c>
      <c r="S86" s="100">
        <v>0.027280092592592592</v>
      </c>
      <c r="T86" s="45">
        <v>89.15</v>
      </c>
      <c r="U86" s="68"/>
      <c r="V86" s="76"/>
      <c r="W86" s="68"/>
      <c r="X86" s="44"/>
      <c r="Y86" s="68"/>
      <c r="Z86" s="45"/>
      <c r="AA86" s="68"/>
      <c r="AB86" s="45"/>
      <c r="AC86" s="68"/>
      <c r="AD86" s="45"/>
      <c r="AE86" s="67"/>
      <c r="AF86" s="46"/>
      <c r="AG86" s="68"/>
      <c r="AH86" s="46"/>
      <c r="AI86" s="67"/>
      <c r="AJ86" s="45"/>
    </row>
    <row r="87" spans="1:36" ht="12.75">
      <c r="A87" s="2"/>
      <c r="B87" s="5"/>
      <c r="C87" s="2" t="s">
        <v>108</v>
      </c>
      <c r="D87" s="3" t="s">
        <v>115</v>
      </c>
      <c r="E87" s="3" t="s">
        <v>116</v>
      </c>
      <c r="F87" s="2" t="s">
        <v>117</v>
      </c>
      <c r="G87" s="38">
        <f t="shared" si="3"/>
        <v>222.65</v>
      </c>
      <c r="H87" s="173"/>
      <c r="I87" s="7">
        <v>0.060787037037037035</v>
      </c>
      <c r="J87" s="67">
        <v>82.5</v>
      </c>
      <c r="K87" s="7">
        <v>0.034479166666666665</v>
      </c>
      <c r="L87" s="45">
        <v>67.11</v>
      </c>
      <c r="M87" s="100">
        <v>0.06523148148148149</v>
      </c>
      <c r="N87" s="110">
        <v>82.73</v>
      </c>
      <c r="O87" s="100">
        <v>0.03040509259259259</v>
      </c>
      <c r="P87" s="45">
        <v>74.98</v>
      </c>
      <c r="Q87" s="100"/>
      <c r="R87" s="46"/>
      <c r="S87" s="100"/>
      <c r="T87" s="45"/>
      <c r="U87" s="100">
        <v>0.025775462962962962</v>
      </c>
      <c r="V87" s="76">
        <v>80.56</v>
      </c>
      <c r="W87" s="68"/>
      <c r="X87" s="44"/>
      <c r="Y87" s="68"/>
      <c r="Z87" s="45"/>
      <c r="AA87" s="68"/>
      <c r="AB87" s="45"/>
      <c r="AC87" s="68"/>
      <c r="AD87" s="45"/>
      <c r="AE87" s="67"/>
      <c r="AF87" s="46"/>
      <c r="AG87" s="68"/>
      <c r="AH87" s="46"/>
      <c r="AI87" s="67"/>
      <c r="AJ87" s="45"/>
    </row>
    <row r="88" spans="1:36" ht="12.75">
      <c r="A88" s="2"/>
      <c r="B88" s="5"/>
      <c r="C88" s="2" t="s">
        <v>108</v>
      </c>
      <c r="D88" s="3" t="s">
        <v>139</v>
      </c>
      <c r="E88" s="3" t="s">
        <v>140</v>
      </c>
      <c r="F88" s="2" t="s">
        <v>141</v>
      </c>
      <c r="G88" s="38">
        <f t="shared" si="3"/>
        <v>193.26</v>
      </c>
      <c r="H88" s="173"/>
      <c r="I88" s="7">
        <v>0.11952546296296296</v>
      </c>
      <c r="J88" s="67">
        <v>41.96</v>
      </c>
      <c r="K88" s="7">
        <v>0.04987268518518518</v>
      </c>
      <c r="L88" s="45">
        <v>46.4</v>
      </c>
      <c r="M88" s="100"/>
      <c r="N88" s="110"/>
      <c r="O88" s="100"/>
      <c r="P88" s="45"/>
      <c r="Q88" s="100">
        <v>0.07469907407407407</v>
      </c>
      <c r="R88" s="46">
        <v>75.43</v>
      </c>
      <c r="S88" s="100">
        <v>0.03858796296296297</v>
      </c>
      <c r="T88" s="45">
        <v>63.02</v>
      </c>
      <c r="U88" s="100">
        <v>0.02476851851851852</v>
      </c>
      <c r="V88" s="76">
        <v>83.84</v>
      </c>
      <c r="W88" s="68"/>
      <c r="X88" s="44"/>
      <c r="Y88" s="68"/>
      <c r="Z88" s="45"/>
      <c r="AA88" s="68"/>
      <c r="AB88" s="45"/>
      <c r="AC88" s="68"/>
      <c r="AD88" s="45"/>
      <c r="AE88" s="67"/>
      <c r="AF88" s="46"/>
      <c r="AG88" s="68"/>
      <c r="AH88" s="46"/>
      <c r="AI88" s="67"/>
      <c r="AJ88" s="45"/>
    </row>
    <row r="89" spans="1:36" ht="12.75">
      <c r="A89" s="2"/>
      <c r="B89" s="5"/>
      <c r="C89" s="2" t="s">
        <v>108</v>
      </c>
      <c r="D89" s="49" t="s">
        <v>144</v>
      </c>
      <c r="E89" s="49" t="s">
        <v>96</v>
      </c>
      <c r="F89" s="48" t="s">
        <v>145</v>
      </c>
      <c r="G89" s="38">
        <f t="shared" si="3"/>
        <v>165.29999999999998</v>
      </c>
      <c r="H89" s="173"/>
      <c r="I89" s="48" t="s">
        <v>106</v>
      </c>
      <c r="J89" s="69">
        <v>0</v>
      </c>
      <c r="K89" s="50">
        <v>0.055462962962962964</v>
      </c>
      <c r="L89" s="51">
        <v>41.72</v>
      </c>
      <c r="M89" s="126">
        <v>0.0835763888888889</v>
      </c>
      <c r="N89" s="112">
        <v>64.57</v>
      </c>
      <c r="O89" s="126">
        <v>0.045613425925925925</v>
      </c>
      <c r="P89" s="57">
        <v>49.98</v>
      </c>
      <c r="Q89" s="125">
        <v>0.09375</v>
      </c>
      <c r="R89" s="58">
        <v>60.1</v>
      </c>
      <c r="S89" s="125">
        <v>0.03304398148148149</v>
      </c>
      <c r="T89" s="57">
        <v>73.6</v>
      </c>
      <c r="U89" s="127"/>
      <c r="V89" s="91"/>
      <c r="W89" s="127"/>
      <c r="X89" s="57"/>
      <c r="Y89" s="70"/>
      <c r="Z89" s="51"/>
      <c r="AA89" s="70"/>
      <c r="AB89" s="51"/>
      <c r="AC89" s="70"/>
      <c r="AD89" s="51"/>
      <c r="AE89" s="69"/>
      <c r="AF89" s="47"/>
      <c r="AG89" s="70"/>
      <c r="AH89" s="47"/>
      <c r="AI89" s="69"/>
      <c r="AJ89" s="51"/>
    </row>
    <row r="90" spans="1:36" ht="12.75">
      <c r="A90" s="2"/>
      <c r="B90" s="5"/>
      <c r="C90" s="2" t="s">
        <v>108</v>
      </c>
      <c r="D90" s="49" t="s">
        <v>129</v>
      </c>
      <c r="E90" s="49" t="s">
        <v>130</v>
      </c>
      <c r="F90" s="48" t="s">
        <v>131</v>
      </c>
      <c r="G90" s="38">
        <f t="shared" si="3"/>
        <v>93.03</v>
      </c>
      <c r="H90" s="173"/>
      <c r="I90" s="50">
        <v>0.07068287037037037</v>
      </c>
      <c r="J90" s="69">
        <v>70.95</v>
      </c>
      <c r="K90" s="48" t="s">
        <v>106</v>
      </c>
      <c r="L90" s="51">
        <v>0</v>
      </c>
      <c r="M90" s="126" t="s">
        <v>106</v>
      </c>
      <c r="N90" s="112"/>
      <c r="O90" s="126">
        <v>0.06283564814814814</v>
      </c>
      <c r="P90" s="57">
        <v>36.28</v>
      </c>
      <c r="Q90" s="125"/>
      <c r="R90" s="58"/>
      <c r="S90" s="125"/>
      <c r="T90" s="57"/>
      <c r="U90" s="127"/>
      <c r="V90" s="91"/>
      <c r="W90" s="127"/>
      <c r="X90" s="57"/>
      <c r="Y90" s="70"/>
      <c r="Z90" s="51"/>
      <c r="AA90" s="70"/>
      <c r="AB90" s="51"/>
      <c r="AC90" s="70"/>
      <c r="AD90" s="51"/>
      <c r="AE90" s="69"/>
      <c r="AF90" s="47"/>
      <c r="AG90" s="70"/>
      <c r="AH90" s="47"/>
      <c r="AI90" s="119">
        <v>0.054317129629629625</v>
      </c>
      <c r="AJ90" s="51">
        <v>56.75</v>
      </c>
    </row>
    <row r="91" spans="1:36" ht="12.75">
      <c r="A91" s="2"/>
      <c r="B91" s="5"/>
      <c r="C91" s="2" t="s">
        <v>108</v>
      </c>
      <c r="D91" s="3" t="s">
        <v>142</v>
      </c>
      <c r="E91" s="3" t="s">
        <v>143</v>
      </c>
      <c r="F91" s="2" t="s">
        <v>90</v>
      </c>
      <c r="G91" s="38">
        <f t="shared" si="3"/>
        <v>86.37</v>
      </c>
      <c r="H91" s="173"/>
      <c r="I91" s="50">
        <v>0.1225462962962963</v>
      </c>
      <c r="J91" s="69">
        <v>40.92</v>
      </c>
      <c r="K91" s="50">
        <v>0.055219907407407405</v>
      </c>
      <c r="L91" s="51">
        <v>41.9</v>
      </c>
      <c r="M91" s="126">
        <v>0.10570601851851852</v>
      </c>
      <c r="N91" s="112">
        <v>51.05</v>
      </c>
      <c r="O91" s="126" t="s">
        <v>106</v>
      </c>
      <c r="P91" s="57"/>
      <c r="Q91" s="125"/>
      <c r="R91" s="58"/>
      <c r="S91" s="125"/>
      <c r="T91" s="57"/>
      <c r="U91" s="127"/>
      <c r="V91" s="91"/>
      <c r="W91" s="127"/>
      <c r="X91" s="57"/>
      <c r="Y91" s="70"/>
      <c r="Z91" s="51"/>
      <c r="AA91" s="70"/>
      <c r="AB91" s="51"/>
      <c r="AC91" s="70"/>
      <c r="AD91" s="51"/>
      <c r="AE91" s="69"/>
      <c r="AF91" s="47"/>
      <c r="AG91" s="70"/>
      <c r="AH91" s="47"/>
      <c r="AI91" s="120">
        <v>0.06931712962962963</v>
      </c>
      <c r="AJ91" s="51">
        <v>44.47</v>
      </c>
    </row>
    <row r="92" spans="1:36" s="13" customFormat="1" ht="13.5" thickBot="1">
      <c r="A92" s="73"/>
      <c r="B92" s="17"/>
      <c r="C92" s="18"/>
      <c r="D92" s="19"/>
      <c r="E92" s="19"/>
      <c r="F92" s="17"/>
      <c r="G92" s="71"/>
      <c r="H92" s="38"/>
      <c r="I92" s="17"/>
      <c r="J92" s="70"/>
      <c r="K92" s="17"/>
      <c r="L92" s="47"/>
      <c r="M92" s="126"/>
      <c r="N92" s="112"/>
      <c r="O92" s="126"/>
      <c r="P92" s="58"/>
      <c r="Q92" s="125"/>
      <c r="R92" s="58"/>
      <c r="S92" s="125"/>
      <c r="T92" s="58"/>
      <c r="U92" s="127"/>
      <c r="V92" s="92"/>
      <c r="W92" s="127"/>
      <c r="X92" s="58"/>
      <c r="Y92" s="70"/>
      <c r="Z92" s="47"/>
      <c r="AA92" s="70"/>
      <c r="AB92" s="47"/>
      <c r="AC92" s="70"/>
      <c r="AD92" s="47"/>
      <c r="AE92" s="70"/>
      <c r="AF92" s="47"/>
      <c r="AG92" s="70"/>
      <c r="AH92" s="47"/>
      <c r="AI92" s="70"/>
      <c r="AJ92" s="47"/>
    </row>
    <row r="93" spans="1:36" s="85" customFormat="1" ht="12.75" thickBot="1">
      <c r="A93" s="169" t="s">
        <v>246</v>
      </c>
      <c r="B93" s="77" t="s">
        <v>0</v>
      </c>
      <c r="C93" s="78" t="s">
        <v>183</v>
      </c>
      <c r="D93" s="79" t="s">
        <v>184</v>
      </c>
      <c r="E93" s="79" t="s">
        <v>185</v>
      </c>
      <c r="F93" s="80" t="s">
        <v>186</v>
      </c>
      <c r="G93" s="84" t="s">
        <v>25</v>
      </c>
      <c r="H93" s="172" t="s">
        <v>245</v>
      </c>
      <c r="I93" s="78" t="s">
        <v>181</v>
      </c>
      <c r="J93" s="81" t="s">
        <v>182</v>
      </c>
      <c r="K93" s="80" t="s">
        <v>189</v>
      </c>
      <c r="L93" s="82" t="s">
        <v>253</v>
      </c>
      <c r="M93" s="83" t="s">
        <v>190</v>
      </c>
      <c r="N93" s="82" t="s">
        <v>191</v>
      </c>
      <c r="O93" s="83" t="s">
        <v>192</v>
      </c>
      <c r="P93" s="82" t="s">
        <v>254</v>
      </c>
      <c r="Q93" s="83" t="s">
        <v>200</v>
      </c>
      <c r="R93" s="82" t="s">
        <v>255</v>
      </c>
      <c r="S93" s="83" t="s">
        <v>199</v>
      </c>
      <c r="T93" s="82" t="s">
        <v>255</v>
      </c>
      <c r="U93" s="80" t="s">
        <v>231</v>
      </c>
      <c r="V93" s="80" t="s">
        <v>256</v>
      </c>
      <c r="W93" s="80" t="s">
        <v>230</v>
      </c>
      <c r="X93" s="82" t="s">
        <v>256</v>
      </c>
      <c r="Y93" s="80" t="s">
        <v>195</v>
      </c>
      <c r="Z93" s="82" t="s">
        <v>257</v>
      </c>
      <c r="AA93" s="80" t="s">
        <v>196</v>
      </c>
      <c r="AB93" s="82" t="s">
        <v>257</v>
      </c>
      <c r="AC93" s="80" t="s">
        <v>229</v>
      </c>
      <c r="AD93" s="82" t="s">
        <v>257</v>
      </c>
      <c r="AE93" s="80" t="s">
        <v>193</v>
      </c>
      <c r="AF93" s="82" t="s">
        <v>258</v>
      </c>
      <c r="AG93" s="80" t="s">
        <v>194</v>
      </c>
      <c r="AH93" s="82" t="s">
        <v>258</v>
      </c>
      <c r="AI93" s="80" t="s">
        <v>239</v>
      </c>
      <c r="AJ93" s="107" t="s">
        <v>258</v>
      </c>
    </row>
    <row r="94" spans="1:36" s="16" customFormat="1" ht="12.75">
      <c r="A94" s="134" t="s">
        <v>247</v>
      </c>
      <c r="B94" s="134" t="s">
        <v>13</v>
      </c>
      <c r="C94" s="134" t="s">
        <v>170</v>
      </c>
      <c r="D94" s="135" t="s">
        <v>210</v>
      </c>
      <c r="E94" s="135" t="s">
        <v>211</v>
      </c>
      <c r="F94" s="134" t="s">
        <v>75</v>
      </c>
      <c r="G94" s="38">
        <f aca="true" t="shared" si="4" ref="G94:G102">(L94+P94+T94+V94+X94+Z94+AB94+AD94+AH94+AJ94)</f>
        <v>1028.27</v>
      </c>
      <c r="H94" s="173">
        <f>((T94+V94+X94+Z94+AB94+AD94+L94)/7)</f>
        <v>104.16285714285713</v>
      </c>
      <c r="I94" s="5" t="s">
        <v>212</v>
      </c>
      <c r="J94" s="66"/>
      <c r="K94" s="6">
        <v>0.021423611111111112</v>
      </c>
      <c r="L94" s="44">
        <v>102</v>
      </c>
      <c r="M94" s="34"/>
      <c r="N94" s="38"/>
      <c r="O94" s="39">
        <v>0.028530092592592593</v>
      </c>
      <c r="P94" s="128">
        <v>96.66</v>
      </c>
      <c r="Q94" s="34"/>
      <c r="R94" s="38"/>
      <c r="S94" s="34">
        <v>0.02407407407407407</v>
      </c>
      <c r="T94" s="44">
        <v>102</v>
      </c>
      <c r="U94" s="34">
        <v>0.02224537037037037</v>
      </c>
      <c r="V94" s="59">
        <v>102</v>
      </c>
      <c r="W94" s="34">
        <v>0.012372685185185186</v>
      </c>
      <c r="X94" s="44">
        <v>108</v>
      </c>
      <c r="Y94" s="34">
        <v>0.04607638888888888</v>
      </c>
      <c r="Z94" s="44">
        <v>108</v>
      </c>
      <c r="AA94" s="39">
        <v>0.022789351851851852</v>
      </c>
      <c r="AB94" s="44">
        <v>105.14</v>
      </c>
      <c r="AC94" s="34">
        <v>0.011458333333333334</v>
      </c>
      <c r="AD94" s="44">
        <v>102</v>
      </c>
      <c r="AE94" s="20"/>
      <c r="AF94" s="38"/>
      <c r="AG94" s="101">
        <v>0.010115740740740741</v>
      </c>
      <c r="AH94" s="38">
        <v>102</v>
      </c>
      <c r="AI94" s="120">
        <v>0.030844907407407404</v>
      </c>
      <c r="AJ94" s="128">
        <v>100.47</v>
      </c>
    </row>
    <row r="95" spans="1:36" ht="12.75">
      <c r="A95" s="136" t="s">
        <v>248</v>
      </c>
      <c r="B95" s="134" t="s">
        <v>14</v>
      </c>
      <c r="C95" s="136" t="s">
        <v>170</v>
      </c>
      <c r="D95" s="137" t="s">
        <v>73</v>
      </c>
      <c r="E95" s="137" t="s">
        <v>171</v>
      </c>
      <c r="F95" s="136" t="s">
        <v>76</v>
      </c>
      <c r="G95" s="38">
        <f t="shared" si="4"/>
        <v>728.49</v>
      </c>
      <c r="H95" s="173">
        <f>((L95+P95+T95+X95+Z95+AD95+AB95)/7)</f>
        <v>91.40999999999998</v>
      </c>
      <c r="I95" s="7">
        <v>0.05403935185185185</v>
      </c>
      <c r="J95" s="67">
        <v>102</v>
      </c>
      <c r="K95" s="7">
        <v>0.02292824074074074</v>
      </c>
      <c r="L95" s="45">
        <v>95.31</v>
      </c>
      <c r="M95" s="100">
        <v>0.05310185185185185</v>
      </c>
      <c r="N95" s="110">
        <v>91.62</v>
      </c>
      <c r="O95" s="100">
        <v>0.027037037037037037</v>
      </c>
      <c r="P95" s="45">
        <v>102</v>
      </c>
      <c r="Q95" s="100">
        <v>0.062106481481481485</v>
      </c>
      <c r="R95" s="46">
        <v>97.4</v>
      </c>
      <c r="S95" s="100">
        <v>0.027939814814814817</v>
      </c>
      <c r="T95" s="45">
        <v>87.89</v>
      </c>
      <c r="U95" s="124"/>
      <c r="V95" s="139"/>
      <c r="W95" s="100">
        <v>0.016793981481481483</v>
      </c>
      <c r="X95" s="44">
        <v>79.57</v>
      </c>
      <c r="Y95" s="100">
        <v>0.048576388888888884</v>
      </c>
      <c r="Z95" s="45">
        <v>102.44</v>
      </c>
      <c r="AA95" s="100">
        <v>0.029155092592592594</v>
      </c>
      <c r="AB95" s="45">
        <v>82.18</v>
      </c>
      <c r="AC95" s="100">
        <v>0.012916666666666667</v>
      </c>
      <c r="AD95" s="45">
        <v>90.48</v>
      </c>
      <c r="AE95" s="67"/>
      <c r="AF95" s="46"/>
      <c r="AG95" s="119">
        <v>0.011643518518518518</v>
      </c>
      <c r="AH95" s="46">
        <v>88.62</v>
      </c>
      <c r="AI95" s="67"/>
      <c r="AJ95" s="129"/>
    </row>
    <row r="96" spans="1:36" ht="12.75">
      <c r="A96" s="136" t="s">
        <v>249</v>
      </c>
      <c r="B96" s="134" t="s">
        <v>15</v>
      </c>
      <c r="C96" s="136" t="s">
        <v>170</v>
      </c>
      <c r="D96" s="137" t="s">
        <v>225</v>
      </c>
      <c r="E96" s="137" t="s">
        <v>180</v>
      </c>
      <c r="F96" s="136" t="s">
        <v>76</v>
      </c>
      <c r="G96" s="38">
        <f t="shared" si="4"/>
        <v>615.98</v>
      </c>
      <c r="H96" s="173">
        <f>((P96+T96+V96+X96+Z96+AB96+AD96)/7)</f>
        <v>87.99714285714286</v>
      </c>
      <c r="I96" s="2" t="s">
        <v>106</v>
      </c>
      <c r="J96" s="67">
        <v>0</v>
      </c>
      <c r="K96" s="2"/>
      <c r="L96" s="129"/>
      <c r="M96" s="100">
        <v>0.04769675925925926</v>
      </c>
      <c r="N96" s="110">
        <v>102</v>
      </c>
      <c r="O96" s="100">
        <v>0.04953703703703704</v>
      </c>
      <c r="P96" s="45">
        <v>55.67</v>
      </c>
      <c r="Q96" s="100" t="s">
        <v>224</v>
      </c>
      <c r="R96" s="46">
        <v>0</v>
      </c>
      <c r="S96" s="100">
        <v>0.026064814814814815</v>
      </c>
      <c r="T96" s="45">
        <v>94.21</v>
      </c>
      <c r="U96" s="100">
        <v>0.02461805555555556</v>
      </c>
      <c r="V96" s="76">
        <v>92.17</v>
      </c>
      <c r="W96" s="100">
        <v>0.013252314814814814</v>
      </c>
      <c r="X96" s="44">
        <v>100.83</v>
      </c>
      <c r="Y96" s="100">
        <v>0.051493055555555556</v>
      </c>
      <c r="Z96" s="45">
        <v>96.64</v>
      </c>
      <c r="AA96" s="100">
        <v>0.023634259259259258</v>
      </c>
      <c r="AB96" s="45">
        <v>101.38</v>
      </c>
      <c r="AC96" s="100">
        <v>0.01556712962962963</v>
      </c>
      <c r="AD96" s="45">
        <v>75.08</v>
      </c>
      <c r="AE96" s="67"/>
      <c r="AF96" s="46"/>
      <c r="AG96" s="124"/>
      <c r="AH96" s="46"/>
      <c r="AI96" s="67"/>
      <c r="AJ96" s="129"/>
    </row>
    <row r="97" spans="1:36" ht="12.75">
      <c r="A97" s="144" t="s">
        <v>251</v>
      </c>
      <c r="B97" s="145" t="s">
        <v>16</v>
      </c>
      <c r="C97" s="144" t="s">
        <v>170</v>
      </c>
      <c r="D97" s="142" t="s">
        <v>178</v>
      </c>
      <c r="E97" s="142" t="s">
        <v>179</v>
      </c>
      <c r="F97" s="144" t="s">
        <v>117</v>
      </c>
      <c r="G97" s="38">
        <f t="shared" si="4"/>
        <v>468.24</v>
      </c>
      <c r="H97" s="173">
        <f>((L97+P97+V97+X97+Z97+AB97+AD97)/7)</f>
        <v>66.89142857142858</v>
      </c>
      <c r="I97" s="7">
        <v>0.1236226851851852</v>
      </c>
      <c r="J97" s="67">
        <v>44.59</v>
      </c>
      <c r="K97" s="7">
        <v>0.030983796296296297</v>
      </c>
      <c r="L97" s="45">
        <v>70.53</v>
      </c>
      <c r="M97" s="100">
        <v>0.0661111111111111</v>
      </c>
      <c r="N97" s="110">
        <v>73.59</v>
      </c>
      <c r="O97" s="100">
        <v>0.04020833333333333</v>
      </c>
      <c r="P97" s="45">
        <v>68.59</v>
      </c>
      <c r="Q97" s="100"/>
      <c r="R97" s="46"/>
      <c r="S97" s="100"/>
      <c r="T97" s="129"/>
      <c r="U97" s="100">
        <v>0.03215277777777777</v>
      </c>
      <c r="V97" s="76">
        <v>70.57</v>
      </c>
      <c r="W97" s="100">
        <v>0.01615740740740741</v>
      </c>
      <c r="X97" s="44">
        <v>82.7</v>
      </c>
      <c r="Y97" s="100">
        <v>0.07769675925925926</v>
      </c>
      <c r="Z97" s="45">
        <v>64.05</v>
      </c>
      <c r="AA97" s="100">
        <f>AA61</f>
        <v>0</v>
      </c>
      <c r="AB97" s="45">
        <v>57.68</v>
      </c>
      <c r="AC97" s="100">
        <f>AC61</f>
        <v>0</v>
      </c>
      <c r="AD97" s="45">
        <v>54.12</v>
      </c>
      <c r="AE97" s="67"/>
      <c r="AF97" s="46"/>
      <c r="AG97" s="68"/>
      <c r="AH97" s="46"/>
      <c r="AI97" s="67"/>
      <c r="AJ97" s="129"/>
    </row>
    <row r="98" spans="1:36" ht="12.75">
      <c r="A98" s="2"/>
      <c r="B98" s="5"/>
      <c r="C98" s="2" t="s">
        <v>170</v>
      </c>
      <c r="D98" s="14" t="s">
        <v>107</v>
      </c>
      <c r="E98" s="14" t="s">
        <v>213</v>
      </c>
      <c r="F98" s="11" t="s">
        <v>99</v>
      </c>
      <c r="G98" s="38">
        <f t="shared" si="4"/>
        <v>583.26</v>
      </c>
      <c r="H98" s="173"/>
      <c r="I98" s="2" t="s">
        <v>212</v>
      </c>
      <c r="J98" s="67"/>
      <c r="K98" s="7">
        <v>0.02280092592592593</v>
      </c>
      <c r="L98" s="45">
        <v>95.84</v>
      </c>
      <c r="M98" s="100"/>
      <c r="N98" s="110"/>
      <c r="O98" s="100">
        <v>0.027337962962962963</v>
      </c>
      <c r="P98" s="45">
        <v>100.88</v>
      </c>
      <c r="Q98" s="100"/>
      <c r="R98" s="46"/>
      <c r="S98" s="100">
        <v>0.028865740740740744</v>
      </c>
      <c r="T98" s="45">
        <v>85.07</v>
      </c>
      <c r="U98" s="124"/>
      <c r="V98" s="76"/>
      <c r="W98" s="68"/>
      <c r="X98" s="44"/>
      <c r="Y98" s="100">
        <v>0.053240740740740734</v>
      </c>
      <c r="Z98" s="45">
        <v>93.47</v>
      </c>
      <c r="AA98" s="63">
        <v>0.022604166666666665</v>
      </c>
      <c r="AB98" s="45">
        <v>106</v>
      </c>
      <c r="AC98" s="68"/>
      <c r="AD98" s="45"/>
      <c r="AE98" s="67"/>
      <c r="AF98" s="46"/>
      <c r="AG98" s="68"/>
      <c r="AH98" s="46"/>
      <c r="AI98" s="104">
        <v>0.030381944444444444</v>
      </c>
      <c r="AJ98" s="45">
        <v>102</v>
      </c>
    </row>
    <row r="99" spans="1:36" ht="12.75">
      <c r="A99" s="2"/>
      <c r="B99" s="5"/>
      <c r="C99" s="2" t="s">
        <v>170</v>
      </c>
      <c r="D99" s="3" t="s">
        <v>172</v>
      </c>
      <c r="E99" s="3" t="s">
        <v>173</v>
      </c>
      <c r="F99" s="2" t="s">
        <v>75</v>
      </c>
      <c r="G99" s="38">
        <f t="shared" si="4"/>
        <v>461.16999999999996</v>
      </c>
      <c r="H99" s="173"/>
      <c r="I99" s="7">
        <v>0.06363425925925927</v>
      </c>
      <c r="J99" s="67">
        <v>86.62</v>
      </c>
      <c r="K99" s="7">
        <v>0.03863425925925926</v>
      </c>
      <c r="L99" s="45">
        <v>56.56</v>
      </c>
      <c r="M99" s="100">
        <v>0.05331018518518518</v>
      </c>
      <c r="N99" s="110">
        <v>91.26</v>
      </c>
      <c r="O99" s="100">
        <v>0.037395833333333336</v>
      </c>
      <c r="P99" s="45">
        <v>73.75</v>
      </c>
      <c r="Q99" s="63">
        <v>0.059305555555555556</v>
      </c>
      <c r="R99" s="46">
        <v>102</v>
      </c>
      <c r="S99" s="100">
        <v>0.02466435185185185</v>
      </c>
      <c r="T99" s="45">
        <v>99.56</v>
      </c>
      <c r="U99" s="68"/>
      <c r="V99" s="76"/>
      <c r="W99" s="100">
        <v>0.016793981481481483</v>
      </c>
      <c r="X99" s="44">
        <v>79.57</v>
      </c>
      <c r="Y99" s="68" t="s">
        <v>241</v>
      </c>
      <c r="Z99" s="45"/>
      <c r="AA99" s="100">
        <v>0.02516203703703704</v>
      </c>
      <c r="AB99" s="45">
        <v>95.22</v>
      </c>
      <c r="AC99" s="100">
        <f>AC62</f>
        <v>0.021597222222222223</v>
      </c>
      <c r="AD99" s="45">
        <v>56.51</v>
      </c>
      <c r="AE99" s="67"/>
      <c r="AF99" s="46"/>
      <c r="AG99" s="68"/>
      <c r="AH99" s="46"/>
      <c r="AI99" s="67"/>
      <c r="AJ99" s="45"/>
    </row>
    <row r="100" spans="1:36" ht="12.75">
      <c r="A100" s="2"/>
      <c r="B100" s="5"/>
      <c r="C100" s="2" t="s">
        <v>170</v>
      </c>
      <c r="D100" s="3" t="s">
        <v>100</v>
      </c>
      <c r="E100" s="3" t="s">
        <v>174</v>
      </c>
      <c r="F100" s="2" t="s">
        <v>102</v>
      </c>
      <c r="G100" s="38">
        <f t="shared" si="4"/>
        <v>399.65999999999997</v>
      </c>
      <c r="H100" s="173"/>
      <c r="I100" s="7">
        <v>0.06924768518518519</v>
      </c>
      <c r="J100" s="67">
        <v>79.6</v>
      </c>
      <c r="K100" s="7">
        <v>0.032719907407407406</v>
      </c>
      <c r="L100" s="45">
        <v>66.79</v>
      </c>
      <c r="M100" s="100">
        <v>0.06055555555555556</v>
      </c>
      <c r="N100" s="110">
        <v>80.34</v>
      </c>
      <c r="O100" s="100">
        <v>0.03269675925925926</v>
      </c>
      <c r="P100" s="45">
        <v>84.34</v>
      </c>
      <c r="Q100" s="100">
        <v>0.07678240740740741</v>
      </c>
      <c r="R100" s="46">
        <v>78.78</v>
      </c>
      <c r="S100" s="100">
        <v>0.028055555555555556</v>
      </c>
      <c r="T100" s="45">
        <v>87.52</v>
      </c>
      <c r="U100" s="100">
        <v>0.033680555555555554</v>
      </c>
      <c r="V100" s="76">
        <v>67.37</v>
      </c>
      <c r="W100" s="100">
        <v>0.014270833333333335</v>
      </c>
      <c r="X100" s="44">
        <v>93.64</v>
      </c>
      <c r="Y100" s="68"/>
      <c r="Z100" s="45"/>
      <c r="AA100" s="68"/>
      <c r="AB100" s="45"/>
      <c r="AC100" s="68"/>
      <c r="AD100" s="45"/>
      <c r="AE100" s="67"/>
      <c r="AF100" s="46"/>
      <c r="AG100" s="68"/>
      <c r="AH100" s="46"/>
      <c r="AI100" s="65"/>
      <c r="AJ100" s="45"/>
    </row>
    <row r="101" spans="1:36" ht="12.75">
      <c r="A101" s="2"/>
      <c r="B101" s="5"/>
      <c r="C101" s="2" t="s">
        <v>170</v>
      </c>
      <c r="D101" s="14" t="s">
        <v>220</v>
      </c>
      <c r="E101" s="14" t="s">
        <v>147</v>
      </c>
      <c r="F101" s="2" t="s">
        <v>216</v>
      </c>
      <c r="G101" s="38">
        <f t="shared" si="4"/>
        <v>360.74</v>
      </c>
      <c r="H101" s="173"/>
      <c r="I101" s="2"/>
      <c r="J101" s="67"/>
      <c r="K101" s="2"/>
      <c r="L101" s="45"/>
      <c r="M101" s="100"/>
      <c r="N101" s="110"/>
      <c r="O101" s="100">
        <v>0.04771990740740741</v>
      </c>
      <c r="P101" s="45">
        <v>57.79</v>
      </c>
      <c r="Q101" s="121"/>
      <c r="R101" s="46"/>
      <c r="S101" s="121"/>
      <c r="T101" s="45"/>
      <c r="U101" s="100">
        <v>0.031608796296296295</v>
      </c>
      <c r="V101" s="76">
        <v>71.78</v>
      </c>
      <c r="W101" s="68"/>
      <c r="X101" s="44"/>
      <c r="Y101" s="100">
        <v>0.05925925925925926</v>
      </c>
      <c r="Z101" s="45">
        <v>83.97</v>
      </c>
      <c r="AA101" s="100">
        <v>0.03446759259259259</v>
      </c>
      <c r="AB101" s="45">
        <v>69.52</v>
      </c>
      <c r="AC101" s="100">
        <v>0.015046296296296295</v>
      </c>
      <c r="AD101" s="45">
        <v>77.68</v>
      </c>
      <c r="AE101" s="67"/>
      <c r="AF101" s="46"/>
      <c r="AG101" s="68"/>
      <c r="AH101" s="46"/>
      <c r="AI101" s="67"/>
      <c r="AJ101" s="45"/>
    </row>
    <row r="102" spans="1:36" ht="12.75">
      <c r="A102" s="2"/>
      <c r="B102" s="5"/>
      <c r="C102" s="2" t="s">
        <v>170</v>
      </c>
      <c r="D102" s="3" t="s">
        <v>175</v>
      </c>
      <c r="E102" s="3" t="s">
        <v>176</v>
      </c>
      <c r="F102" s="2" t="s">
        <v>177</v>
      </c>
      <c r="G102" s="38">
        <f t="shared" si="4"/>
        <v>253.23999999999998</v>
      </c>
      <c r="H102" s="173"/>
      <c r="I102" s="7">
        <v>0.08452546296296297</v>
      </c>
      <c r="J102" s="67">
        <v>65.21</v>
      </c>
      <c r="K102" s="7">
        <v>0.056365740740740744</v>
      </c>
      <c r="L102" s="45">
        <v>38.77</v>
      </c>
      <c r="M102" s="100">
        <v>0.07229166666666666</v>
      </c>
      <c r="N102" s="110">
        <v>67.3</v>
      </c>
      <c r="O102" s="100">
        <v>0.03424768518518519</v>
      </c>
      <c r="P102" s="45">
        <v>80.52</v>
      </c>
      <c r="Q102" s="100">
        <v>0.07291666666666667</v>
      </c>
      <c r="R102" s="46">
        <v>82.96</v>
      </c>
      <c r="S102" s="100">
        <v>0.03515046296296296</v>
      </c>
      <c r="T102" s="45">
        <v>69.86</v>
      </c>
      <c r="U102" s="68"/>
      <c r="V102" s="76"/>
      <c r="W102" s="68"/>
      <c r="X102" s="45"/>
      <c r="Y102" s="100">
        <v>0.07765046296296296</v>
      </c>
      <c r="Z102" s="45">
        <v>64.09</v>
      </c>
      <c r="AA102" s="68" t="s">
        <v>242</v>
      </c>
      <c r="AB102" s="45"/>
      <c r="AC102" s="68"/>
      <c r="AD102" s="45"/>
      <c r="AE102" s="67"/>
      <c r="AF102" s="46"/>
      <c r="AG102" s="68"/>
      <c r="AH102" s="46"/>
      <c r="AI102" s="67"/>
      <c r="AJ102" s="45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22">
      <selection activeCell="C52" sqref="C52"/>
    </sheetView>
  </sheetViews>
  <sheetFormatPr defaultColWidth="11.421875" defaultRowHeight="12.75"/>
  <sheetData>
    <row r="2" spans="1:2" ht="12.75">
      <c r="A2" s="1"/>
      <c r="B2" t="s">
        <v>29</v>
      </c>
    </row>
    <row r="3" ht="12.75">
      <c r="A3" s="1"/>
    </row>
    <row r="4" spans="1:2" ht="12.75">
      <c r="A4" s="1"/>
      <c r="B4" t="s">
        <v>30</v>
      </c>
    </row>
    <row r="5" spans="1:2" ht="12.75">
      <c r="A5" s="1"/>
      <c r="B5" t="s">
        <v>31</v>
      </c>
    </row>
    <row r="6" spans="1:2" ht="12.75">
      <c r="A6" s="1"/>
      <c r="B6" t="s">
        <v>32</v>
      </c>
    </row>
    <row r="7" spans="1:2" ht="12.75">
      <c r="A7" s="1"/>
      <c r="B7" t="s">
        <v>33</v>
      </c>
    </row>
    <row r="8" spans="1:2" ht="12.75">
      <c r="A8" s="1"/>
      <c r="B8" t="s">
        <v>34</v>
      </c>
    </row>
    <row r="9" spans="1:2" ht="12.75">
      <c r="A9" s="1"/>
      <c r="B9" t="s">
        <v>35</v>
      </c>
    </row>
    <row r="10" spans="1:2" ht="12.75">
      <c r="A10" s="1"/>
      <c r="B10" t="s">
        <v>36</v>
      </c>
    </row>
    <row r="11" spans="1:2" ht="12.75">
      <c r="A11" s="1"/>
      <c r="B11" t="s">
        <v>37</v>
      </c>
    </row>
    <row r="12" spans="1:2" ht="12.75">
      <c r="A12" s="1"/>
      <c r="B12" t="s">
        <v>38</v>
      </c>
    </row>
    <row r="13" spans="1:2" ht="12.75">
      <c r="A13" s="1"/>
      <c r="B13" t="s">
        <v>39</v>
      </c>
    </row>
    <row r="14" spans="1:2" ht="12.75">
      <c r="A14" s="1"/>
      <c r="B14" t="s">
        <v>40</v>
      </c>
    </row>
    <row r="15" ht="12.75">
      <c r="A15" s="1"/>
    </row>
    <row r="16" spans="1:2" ht="12.75">
      <c r="A16" s="1"/>
      <c r="B16" t="s">
        <v>41</v>
      </c>
    </row>
    <row r="17" spans="1:2" ht="12.75">
      <c r="A17" s="1"/>
      <c r="B17" t="s">
        <v>42</v>
      </c>
    </row>
    <row r="18" spans="1:2" ht="12.75">
      <c r="A18" s="1"/>
      <c r="B18" t="s">
        <v>43</v>
      </c>
    </row>
    <row r="19" spans="1:2" ht="12.75">
      <c r="A19" s="1"/>
      <c r="B19" t="s">
        <v>44</v>
      </c>
    </row>
    <row r="22" spans="1:2" ht="12.75">
      <c r="A22" s="1"/>
      <c r="B22" t="s">
        <v>45</v>
      </c>
    </row>
    <row r="23" ht="12.75">
      <c r="A23" s="1"/>
    </row>
    <row r="24" spans="1:2" ht="12.75">
      <c r="A24" s="1"/>
      <c r="B24" t="s">
        <v>46</v>
      </c>
    </row>
    <row r="25" spans="1:2" ht="12.75">
      <c r="A25" s="1"/>
      <c r="B25" t="s">
        <v>47</v>
      </c>
    </row>
    <row r="26" spans="1:2" ht="12.75">
      <c r="A26" s="1"/>
      <c r="B26" t="s">
        <v>48</v>
      </c>
    </row>
    <row r="27" spans="1:2" ht="12.75">
      <c r="A27" s="1"/>
      <c r="B27" t="s">
        <v>49</v>
      </c>
    </row>
    <row r="28" spans="1:2" ht="12.75">
      <c r="A28" s="1"/>
      <c r="B28" t="s">
        <v>50</v>
      </c>
    </row>
    <row r="29" spans="1:2" ht="12.75">
      <c r="A29" s="1"/>
      <c r="B29" t="s">
        <v>51</v>
      </c>
    </row>
    <row r="30" spans="1:8" ht="12.75">
      <c r="A30" s="1"/>
      <c r="B30" t="s">
        <v>52</v>
      </c>
      <c r="H30" s="15">
        <v>0.02309027777777778</v>
      </c>
    </row>
    <row r="31" spans="1:2" ht="12.75">
      <c r="A31" s="1"/>
      <c r="B31" t="s">
        <v>53</v>
      </c>
    </row>
    <row r="32" spans="1:2" ht="12.75">
      <c r="A32" s="1"/>
      <c r="B32" t="s">
        <v>54</v>
      </c>
    </row>
    <row r="33" spans="1:2" ht="12.75">
      <c r="A33" s="1"/>
      <c r="B33" t="s">
        <v>55</v>
      </c>
    </row>
    <row r="34" spans="1:2" ht="12.75">
      <c r="A34" s="1"/>
      <c r="B34" t="s">
        <v>56</v>
      </c>
    </row>
    <row r="35" spans="1:2" ht="12.75">
      <c r="A35" s="1"/>
      <c r="B35" t="s">
        <v>57</v>
      </c>
    </row>
    <row r="36" spans="1:2" ht="12.75">
      <c r="A36" s="1"/>
      <c r="B36" t="s">
        <v>58</v>
      </c>
    </row>
    <row r="37" spans="1:2" ht="12.75">
      <c r="A37" s="1"/>
      <c r="B37" t="s">
        <v>59</v>
      </c>
    </row>
    <row r="38" spans="1:2" ht="12.75">
      <c r="A38" s="1"/>
      <c r="B38" t="s">
        <v>60</v>
      </c>
    </row>
    <row r="39" spans="1:2" ht="12.75">
      <c r="A39" s="1"/>
      <c r="B39" t="s">
        <v>61</v>
      </c>
    </row>
    <row r="40" spans="1:2" ht="12.75">
      <c r="A40" s="1"/>
      <c r="B40" t="s">
        <v>62</v>
      </c>
    </row>
    <row r="41" spans="1:2" ht="12.75">
      <c r="A41" s="1"/>
      <c r="B41" t="s">
        <v>63</v>
      </c>
    </row>
    <row r="42" spans="1:2" ht="12.75">
      <c r="A42" s="1"/>
      <c r="B42" t="s">
        <v>64</v>
      </c>
    </row>
    <row r="43" spans="1:2" ht="12.75">
      <c r="A43" s="1"/>
      <c r="B43" t="s">
        <v>65</v>
      </c>
    </row>
    <row r="44" spans="1:2" ht="12.75">
      <c r="A44" s="1"/>
      <c r="B44" t="s">
        <v>66</v>
      </c>
    </row>
    <row r="45" spans="1:2" ht="12.75">
      <c r="A45" s="1"/>
      <c r="B45" t="s">
        <v>67</v>
      </c>
    </row>
    <row r="46" spans="1:2" ht="12.75">
      <c r="A46" s="1"/>
      <c r="B46" t="s">
        <v>68</v>
      </c>
    </row>
    <row r="47" spans="1:2" ht="12.75">
      <c r="A47" s="1"/>
      <c r="B47" t="s">
        <v>69</v>
      </c>
    </row>
    <row r="48" spans="1:2" ht="12.75">
      <c r="A48" s="1"/>
      <c r="B48" t="s">
        <v>70</v>
      </c>
    </row>
    <row r="49" spans="1:2" ht="12.75">
      <c r="A49" s="1"/>
      <c r="B49" t="s">
        <v>27</v>
      </c>
    </row>
    <row r="50" spans="1:2" ht="12.75">
      <c r="A50" s="1"/>
      <c r="B50" t="s">
        <v>28</v>
      </c>
    </row>
    <row r="52" spans="2:3" ht="12.75">
      <c r="B52" t="s">
        <v>205</v>
      </c>
      <c r="C52" s="15">
        <v>0.022685185185185183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Juanan</dc:creator>
  <cp:keywords/>
  <dc:description/>
  <cp:lastModifiedBy>Juanan</cp:lastModifiedBy>
  <dcterms:created xsi:type="dcterms:W3CDTF">2007-02-24T21:43:22Z</dcterms:created>
  <dcterms:modified xsi:type="dcterms:W3CDTF">2007-05-02T21:53:53Z</dcterms:modified>
  <cp:category/>
  <cp:version/>
  <cp:contentType/>
  <cp:contentStatus/>
</cp:coreProperties>
</file>