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FORMULARIO" sheetId="1" r:id="rId1"/>
    <sheet name="ejemplo" sheetId="6" r:id="rId2"/>
    <sheet name="PUNTUACION" sheetId="2" r:id="rId3"/>
  </sheets>
  <definedNames>
    <definedName name="_xlnm.Print_Area" localSheetId="2">PUNTUACION!$A$1:$P$2</definedName>
  </definedNames>
  <calcPr calcId="124519"/>
</workbook>
</file>

<file path=xl/calcChain.xml><?xml version="1.0" encoding="utf-8"?>
<calcChain xmlns="http://schemas.openxmlformats.org/spreadsheetml/2006/main">
  <c r="I26" i="1"/>
  <c r="I27"/>
  <c r="I25"/>
  <c r="I26" i="6"/>
  <c r="I27"/>
  <c r="I25"/>
  <c r="I99"/>
  <c r="I101" s="1"/>
  <c r="I96"/>
  <c r="I93"/>
  <c r="I90"/>
  <c r="I87"/>
  <c r="I82"/>
  <c r="I83" s="1"/>
  <c r="I78"/>
  <c r="I79" s="1"/>
  <c r="I74"/>
  <c r="I73"/>
  <c r="I71"/>
  <c r="I70"/>
  <c r="I75" s="1"/>
  <c r="I66"/>
  <c r="I60"/>
  <c r="I59"/>
  <c r="I58"/>
  <c r="I57"/>
  <c r="I56"/>
  <c r="I55"/>
  <c r="I54"/>
  <c r="I53"/>
  <c r="I52"/>
  <c r="I51"/>
  <c r="I61" s="1"/>
  <c r="I47"/>
  <c r="I41"/>
  <c r="I40"/>
  <c r="I39"/>
  <c r="I38"/>
  <c r="I37"/>
  <c r="I36"/>
  <c r="I35"/>
  <c r="I34"/>
  <c r="I42" s="1"/>
  <c r="I48" s="1"/>
  <c r="I33"/>
  <c r="I32"/>
  <c r="I31"/>
  <c r="I22"/>
  <c r="I18"/>
  <c r="I17"/>
  <c r="I16"/>
  <c r="I13"/>
  <c r="I66" i="1"/>
  <c r="I47"/>
  <c r="C2" i="2"/>
  <c r="B2"/>
  <c r="A2"/>
  <c r="I99" i="1"/>
  <c r="I93"/>
  <c r="I90"/>
  <c r="I96"/>
  <c r="I87"/>
  <c r="I82"/>
  <c r="I83" s="1"/>
  <c r="K2" i="2" s="1"/>
  <c r="I78" i="1"/>
  <c r="I79" s="1"/>
  <c r="J2" i="2" s="1"/>
  <c r="I74" i="1"/>
  <c r="I73"/>
  <c r="I71"/>
  <c r="I70"/>
  <c r="I60"/>
  <c r="I59"/>
  <c r="I58"/>
  <c r="I57"/>
  <c r="I56"/>
  <c r="I55"/>
  <c r="I54"/>
  <c r="I53"/>
  <c r="I52"/>
  <c r="I51"/>
  <c r="I32"/>
  <c r="I33"/>
  <c r="I34"/>
  <c r="I35"/>
  <c r="I36"/>
  <c r="I37"/>
  <c r="I38"/>
  <c r="I39"/>
  <c r="I40"/>
  <c r="I41"/>
  <c r="I31"/>
  <c r="I22"/>
  <c r="I17"/>
  <c r="I18"/>
  <c r="I16"/>
  <c r="I13"/>
  <c r="I67" i="6" l="1"/>
  <c r="I28"/>
  <c r="I19"/>
  <c r="I101" i="1"/>
  <c r="L2" i="2" s="1"/>
  <c r="I28" i="1"/>
  <c r="I75"/>
  <c r="I2" i="2" s="1"/>
  <c r="I19" i="1"/>
  <c r="E2" i="2" s="1"/>
  <c r="I61" i="1"/>
  <c r="I67" s="1"/>
  <c r="H2" i="2" s="1"/>
  <c r="I42" i="1"/>
  <c r="I103" i="6" l="1"/>
  <c r="F2" i="2"/>
  <c r="I48" i="1"/>
  <c r="G2" i="2" s="1"/>
  <c r="I103" i="1" l="1"/>
  <c r="P2" i="2"/>
</calcChain>
</file>

<file path=xl/sharedStrings.xml><?xml version="1.0" encoding="utf-8"?>
<sst xmlns="http://schemas.openxmlformats.org/spreadsheetml/2006/main" count="265" uniqueCount="92">
  <si>
    <t xml:space="preserve"> PNTD FEDO 2017</t>
  </si>
  <si>
    <t>CHEQUIA. Del 10 al 31 de julio de 2017</t>
  </si>
  <si>
    <t>APELLIDOS</t>
  </si>
  <si>
    <t>NOMBRE</t>
  </si>
  <si>
    <t>AÑO DE NACIMIENTO</t>
  </si>
  <si>
    <t>APARTADO A: CEEO 2016 GRANADA</t>
  </si>
  <si>
    <t>CARRERA LARGA</t>
  </si>
  <si>
    <t>COSEGUI PODIUM</t>
  </si>
  <si>
    <t>CARRERA MEDIA</t>
  </si>
  <si>
    <t>CARRERA SPRINT</t>
  </si>
  <si>
    <t>1º</t>
  </si>
  <si>
    <t>2º</t>
  </si>
  <si>
    <t>3º</t>
  </si>
  <si>
    <t>MARCAR CON UNA X LO QUE PROCEDA</t>
  </si>
  <si>
    <t>PARTICIPÉ CON MI SELECCIO AUTONOMICA</t>
  </si>
  <si>
    <t>PARTICIPÉ EN EL CEO</t>
  </si>
  <si>
    <t>APARTADO B: CEO 2016 PONTEVEDRA</t>
  </si>
  <si>
    <t>PARTICIPÉ EN LA CARRERA DE CIUDAD RODRIGO</t>
  </si>
  <si>
    <t>PARTICIPÉ EN LA CARRERA DE LORCA</t>
  </si>
  <si>
    <t>PARTICIPÉ EN LA CARRERA DE COSTA CALIDA</t>
  </si>
  <si>
    <t>PARTICIPÉ EN LA CARRERA DE CADIZ</t>
  </si>
  <si>
    <t>PARTICIPÉ EN LA CARRERA DE PORTUGAL</t>
  </si>
  <si>
    <t>PARTICIPÉ EN LA CARRERA DE SORIA 2</t>
  </si>
  <si>
    <t>PARTICIPÉ EN LA CARRERA DE SORIA 1</t>
  </si>
  <si>
    <t>PARTICIPÉ EN LA CARRERA DE MALAGA</t>
  </si>
  <si>
    <t>PARTICIPÉ EN LA CARRERA DE CUENCA</t>
  </si>
  <si>
    <t>PARTICIPÉ EN LA CARRERA DE AVILA</t>
  </si>
  <si>
    <t>PARTICIPÉ EN LA CARRERA DE GRANADA</t>
  </si>
  <si>
    <t>APARTADO C: LIGA NACIONAL (EXCEPTO CEO)</t>
  </si>
  <si>
    <t>APARTADO D: LIGA NACIONAL SPRINT(EXCEPTO CEO)</t>
  </si>
  <si>
    <t>PARTICIPÉ EN EL SPRINT DE CIUDAD RODRIGO</t>
  </si>
  <si>
    <t>PARTICIPÉ EN EL SPRINT DE LORCA</t>
  </si>
  <si>
    <t>PARTICIPÉ EN EL SPRINT DE COSTA CALIDA</t>
  </si>
  <si>
    <t xml:space="preserve">PARTICIPÉ EN EL SPRINT DE HORCHE </t>
  </si>
  <si>
    <t>PARTICIPÉ EN EL SPRINT DE CADIZ</t>
  </si>
  <si>
    <t>PARTICIPÉ EN EL SPRINT DE SORIA 1</t>
  </si>
  <si>
    <t>PARTICIPÉ EN EL SPRINT DE SORIA 2</t>
  </si>
  <si>
    <t>PARTICIPÉ EN EL SPRINT DE MALAGA</t>
  </si>
  <si>
    <t>PARTICIPÉ EN EL SPRINT DE GRANADA</t>
  </si>
  <si>
    <t>PARTICIPÉ EN EL SPRINT DE AVILA</t>
  </si>
  <si>
    <t>AL FINAL DE LA TEMPORADA DE LA LIGA DE SPRINT</t>
  </si>
  <si>
    <t>APARTADO E: SELECCIONES NACIONALES</t>
  </si>
  <si>
    <t>HE FORMADO PARTE DE LA SELECCION EYOC 2016</t>
  </si>
  <si>
    <t>HE SIDO SELECCIONADO EN LA SELECCION WSCO2017</t>
  </si>
  <si>
    <t>HE SIDO RESERVA (2 PUESTOS) PARA EL EYOC 2016</t>
  </si>
  <si>
    <t>HE SIDO RESERVA (6º o 7º) PARA EL WSCO 2017</t>
  </si>
  <si>
    <r>
      <rPr>
        <b/>
        <sz val="14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 HE ASISTIDO AL PNTD DE VERANO DEL 2016 </t>
    </r>
  </si>
  <si>
    <t>APARTADO F: NUEVAS INCORPORACIONES</t>
  </si>
  <si>
    <t>MARCAR CON UNA X SI PROCEDE</t>
  </si>
  <si>
    <r>
      <rPr>
        <b/>
        <sz val="14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 HE ASISTIDO AL PNTD DE REYES DEL 2017 </t>
    </r>
  </si>
  <si>
    <t>APARTADO G: PARTICIPACION EN EL PNTD DE REYES</t>
  </si>
  <si>
    <t>FECHA</t>
  </si>
  <si>
    <t>COMPETICION</t>
  </si>
  <si>
    <t xml:space="preserve">RELLENAR Y MARCAR CON UNA X </t>
  </si>
  <si>
    <t xml:space="preserve">HE PARTICIPADO DURANTE EL 2016 EN LAS SIGUIENTE PRUEBAS </t>
  </si>
  <si>
    <r>
      <rPr>
        <sz val="11"/>
        <color rgb="FFFF0000"/>
        <rFont val="Calibri"/>
        <family val="2"/>
        <scheme val="minor"/>
      </rPr>
      <t xml:space="preserve">LIGAS TERRITORIALES O AUTONOMICAS: </t>
    </r>
    <r>
      <rPr>
        <sz val="11"/>
        <color theme="1"/>
        <rFont val="Calibri"/>
        <family val="2"/>
        <scheme val="minor"/>
      </rPr>
      <t>LIGA ANDALUZA, LIGA DE CASTILLA LA MANCHA,  LIGA REGIONAL DE MURCIA, LIGA AUTONOMICA DE LA COMUNIDAD VALENCIANA,  LIGA DE MADRID, LIGA EXTREMEÑA DE ORIENTACION, LIGA NORTE, LIGA DE CASTILLA Y LEON, LIGA ARAGONESA, LIGA CATALANA, LIGA VASCO-NAVARRA, LIGA PRUGASTUR, LIGA GALLEGA DE ORIENTACION.</t>
    </r>
  </si>
  <si>
    <t>MARCA CON X</t>
  </si>
  <si>
    <t>FORMULARIO DE PARTICIPACION: MERITOS DEPORTIVOS</t>
  </si>
  <si>
    <t>AÑO</t>
  </si>
  <si>
    <t>APARTADO A</t>
  </si>
  <si>
    <t>APARTADO B</t>
  </si>
  <si>
    <t>APARTADO C</t>
  </si>
  <si>
    <t>APARTADO D</t>
  </si>
  <si>
    <t>APARTADO E</t>
  </si>
  <si>
    <t>APARTADO F</t>
  </si>
  <si>
    <t>APARTADO G</t>
  </si>
  <si>
    <t>APARTADO H: LIGAS TERRITORIALES O AUTONOMICAS</t>
  </si>
  <si>
    <t>PUNTOS</t>
  </si>
  <si>
    <t>x</t>
  </si>
  <si>
    <t>APARTADO H</t>
  </si>
  <si>
    <t>APARTADO I</t>
  </si>
  <si>
    <t>TOTAL</t>
  </si>
  <si>
    <t>DISTANCIA MEDIA Y LARGA</t>
  </si>
  <si>
    <t>AL FINAL DE LA TEMPORADA DE LA LIGA NACIONAL</t>
  </si>
  <si>
    <t>liga de catilla la mancha:carrera horche (guadalajara)distancia media</t>
  </si>
  <si>
    <t>liga de castilla la mancha:carrera horche (guadalajara)distancia larga</t>
  </si>
  <si>
    <t>liga de castilla la mancha: carrera casas de ves (albacete)</t>
  </si>
  <si>
    <t>liga de castilla la mancha:trofeo orientijote(priego)</t>
  </si>
  <si>
    <t>liga de castilla la mancha:trofeo toledo-o</t>
  </si>
  <si>
    <t>4º</t>
  </si>
  <si>
    <t>5º</t>
  </si>
  <si>
    <t>6º</t>
  </si>
  <si>
    <t>7º</t>
  </si>
  <si>
    <t>8º</t>
  </si>
  <si>
    <t>9º</t>
  </si>
  <si>
    <t>10º</t>
  </si>
  <si>
    <t>MI PUESTO FUE</t>
  </si>
  <si>
    <t>... mas del 10º</t>
  </si>
  <si>
    <t>LIGA SPRINT</t>
  </si>
  <si>
    <t>JOAQUIN</t>
  </si>
  <si>
    <t>GONZALEZ PEREZ</t>
  </si>
  <si>
    <t>X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</si>
</sst>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6"/>
      <color indexed="53"/>
      <name val="Arial"/>
      <family val="2"/>
    </font>
    <font>
      <b/>
      <sz val="14"/>
      <color indexed="62"/>
      <name val="Arial"/>
      <family val="2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0" xfId="0" applyFont="1" applyAlignment="1" applyProtection="1">
      <alignment vertic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5" xfId="0" applyFill="1" applyBorder="1" applyProtection="1">
      <protection locked="0"/>
    </xf>
    <xf numFmtId="0" fontId="0" fillId="0" borderId="0" xfId="0" applyProtection="1"/>
    <xf numFmtId="0" fontId="0" fillId="12" borderId="8" xfId="0" applyFill="1" applyBorder="1" applyProtection="1"/>
    <xf numFmtId="0" fontId="0" fillId="12" borderId="0" xfId="0" applyFill="1" applyBorder="1" applyProtection="1"/>
    <xf numFmtId="0" fontId="0" fillId="12" borderId="9" xfId="0" applyFill="1" applyBorder="1" applyProtection="1"/>
    <xf numFmtId="0" fontId="0" fillId="14" borderId="8" xfId="0" applyFill="1" applyBorder="1" applyAlignment="1" applyProtection="1">
      <alignment horizontal="right"/>
    </xf>
    <xf numFmtId="0" fontId="0" fillId="11" borderId="6" xfId="0" applyFill="1" applyBorder="1" applyProtection="1"/>
    <xf numFmtId="0" fontId="0" fillId="11" borderId="7" xfId="0" applyFill="1" applyBorder="1" applyProtection="1"/>
    <xf numFmtId="0" fontId="0" fillId="7" borderId="13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0" fillId="7" borderId="1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right"/>
    </xf>
    <xf numFmtId="0" fontId="0" fillId="12" borderId="0" xfId="0" applyFill="1" applyBorder="1" applyAlignment="1" applyProtection="1">
      <alignment horizontal="right"/>
    </xf>
    <xf numFmtId="0" fontId="0" fillId="8" borderId="1" xfId="0" applyFill="1" applyBorder="1" applyAlignment="1" applyProtection="1">
      <alignment horizontal="center"/>
    </xf>
    <xf numFmtId="0" fontId="0" fillId="10" borderId="17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right"/>
    </xf>
    <xf numFmtId="0" fontId="0" fillId="2" borderId="14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0" fillId="10" borderId="22" xfId="0" applyFill="1" applyBorder="1" applyAlignment="1" applyProtection="1">
      <alignment horizontal="right"/>
    </xf>
    <xf numFmtId="0" fontId="0" fillId="10" borderId="23" xfId="0" applyFill="1" applyBorder="1" applyAlignment="1" applyProtection="1">
      <alignment horizontal="right"/>
    </xf>
    <xf numFmtId="0" fontId="0" fillId="9" borderId="1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vertical="center"/>
    </xf>
    <xf numFmtId="0" fontId="9" fillId="12" borderId="0" xfId="0" applyFont="1" applyFill="1" applyBorder="1" applyAlignment="1" applyProtection="1">
      <alignment horizontal="center"/>
    </xf>
    <xf numFmtId="0" fontId="0" fillId="9" borderId="23" xfId="0" applyFill="1" applyBorder="1" applyAlignment="1" applyProtection="1">
      <alignment horizontal="right"/>
    </xf>
    <xf numFmtId="0" fontId="0" fillId="9" borderId="16" xfId="0" applyFill="1" applyBorder="1" applyAlignment="1" applyProtection="1">
      <alignment horizontal="right"/>
    </xf>
    <xf numFmtId="0" fontId="0" fillId="12" borderId="10" xfId="0" applyFill="1" applyBorder="1" applyProtection="1"/>
    <xf numFmtId="0" fontId="0" fillId="12" borderId="11" xfId="0" applyFill="1" applyBorder="1" applyProtection="1"/>
    <xf numFmtId="0" fontId="0" fillId="12" borderId="12" xfId="0" applyFill="1" applyBorder="1" applyProtection="1"/>
    <xf numFmtId="0" fontId="10" fillId="13" borderId="25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8" fillId="10" borderId="17" xfId="0" applyFont="1" applyFill="1" applyBorder="1" applyAlignment="1" applyProtection="1">
      <alignment horizontal="center"/>
    </xf>
    <xf numFmtId="0" fontId="0" fillId="11" borderId="2" xfId="0" applyFill="1" applyBorder="1" applyAlignment="1" applyProtection="1">
      <alignment horizontal="center"/>
      <protection locked="0"/>
    </xf>
    <xf numFmtId="0" fontId="11" fillId="7" borderId="15" xfId="0" applyFont="1" applyFill="1" applyBorder="1" applyAlignment="1" applyProtection="1">
      <alignment horizontal="center"/>
    </xf>
    <xf numFmtId="0" fontId="6" fillId="12" borderId="3" xfId="0" applyFont="1" applyFill="1" applyBorder="1" applyAlignment="1" applyProtection="1">
      <alignment horizontal="center"/>
    </xf>
    <xf numFmtId="0" fontId="6" fillId="12" borderId="26" xfId="0" applyFont="1" applyFill="1" applyBorder="1" applyAlignment="1" applyProtection="1">
      <alignment horizontal="center"/>
    </xf>
    <xf numFmtId="0" fontId="6" fillId="12" borderId="4" xfId="0" applyFont="1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9" fillId="10" borderId="24" xfId="0" applyFont="1" applyFill="1" applyBorder="1" applyAlignment="1" applyProtection="1">
      <alignment horizontal="center" vertical="center"/>
    </xf>
    <xf numFmtId="0" fontId="9" fillId="10" borderId="8" xfId="0" applyFont="1" applyFill="1" applyBorder="1" applyAlignment="1" applyProtection="1">
      <alignment horizontal="center" vertical="center"/>
    </xf>
    <xf numFmtId="0" fontId="9" fillId="10" borderId="22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top" wrapText="1"/>
    </xf>
    <xf numFmtId="0" fontId="0" fillId="5" borderId="6" xfId="0" applyFill="1" applyBorder="1" applyAlignment="1" applyProtection="1">
      <alignment horizontal="center" vertical="top" wrapText="1"/>
    </xf>
    <xf numFmtId="0" fontId="0" fillId="5" borderId="7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8" borderId="23" xfId="0" applyFill="1" applyBorder="1" applyAlignment="1" applyProtection="1">
      <alignment horizontal="right" vertical="center"/>
    </xf>
    <xf numFmtId="0" fontId="0" fillId="8" borderId="19" xfId="0" applyFill="1" applyBorder="1" applyAlignment="1" applyProtection="1">
      <alignment horizontal="right" vertical="center"/>
    </xf>
    <xf numFmtId="0" fontId="0" fillId="8" borderId="20" xfId="0" applyFill="1" applyBorder="1" applyAlignment="1" applyProtection="1">
      <alignment horizontal="right" vertical="center"/>
    </xf>
    <xf numFmtId="0" fontId="0" fillId="9" borderId="21" xfId="0" applyFill="1" applyBorder="1" applyAlignment="1" applyProtection="1">
      <alignment horizontal="right"/>
    </xf>
    <xf numFmtId="0" fontId="0" fillId="9" borderId="1" xfId="0" applyFill="1" applyBorder="1" applyAlignment="1" applyProtection="1">
      <alignment horizontal="right"/>
    </xf>
    <xf numFmtId="0" fontId="0" fillId="9" borderId="16" xfId="0" applyFill="1" applyBorder="1" applyAlignment="1" applyProtection="1">
      <alignment horizontal="right"/>
    </xf>
    <xf numFmtId="0" fontId="0" fillId="12" borderId="8" xfId="0" applyFill="1" applyBorder="1" applyAlignment="1" applyProtection="1">
      <alignment horizontal="right"/>
    </xf>
    <xf numFmtId="0" fontId="0" fillId="12" borderId="0" xfId="0" applyFill="1" applyBorder="1" applyAlignment="1" applyProtection="1">
      <alignment horizontal="right"/>
    </xf>
    <xf numFmtId="0" fontId="0" fillId="8" borderId="21" xfId="0" applyFill="1" applyBorder="1" applyAlignment="1" applyProtection="1">
      <alignment horizontal="right"/>
    </xf>
    <xf numFmtId="0" fontId="0" fillId="8" borderId="1" xfId="0" applyFill="1" applyBorder="1" applyAlignment="1" applyProtection="1">
      <alignment horizontal="right"/>
    </xf>
    <xf numFmtId="0" fontId="0" fillId="8" borderId="16" xfId="0" applyFill="1" applyBorder="1" applyAlignment="1" applyProtection="1">
      <alignment horizontal="right"/>
    </xf>
    <xf numFmtId="0" fontId="0" fillId="10" borderId="21" xfId="0" applyFill="1" applyBorder="1" applyAlignment="1" applyProtection="1">
      <alignment horizontal="right"/>
    </xf>
    <xf numFmtId="0" fontId="0" fillId="10" borderId="1" xfId="0" applyFill="1" applyBorder="1" applyAlignment="1" applyProtection="1">
      <alignment horizontal="right"/>
    </xf>
    <xf numFmtId="0" fontId="0" fillId="10" borderId="16" xfId="0" applyFill="1" applyBorder="1" applyAlignment="1" applyProtection="1">
      <alignment horizontal="right"/>
    </xf>
    <xf numFmtId="0" fontId="0" fillId="8" borderId="22" xfId="0" applyFill="1" applyBorder="1" applyAlignment="1" applyProtection="1">
      <alignment horizontal="left"/>
    </xf>
    <xf numFmtId="0" fontId="0" fillId="8" borderId="18" xfId="0" applyFill="1" applyBorder="1" applyAlignment="1" applyProtection="1">
      <alignment horizontal="left"/>
    </xf>
    <xf numFmtId="0" fontId="0" fillId="10" borderId="23" xfId="0" applyFill="1" applyBorder="1" applyAlignment="1" applyProtection="1">
      <alignment horizontal="right"/>
    </xf>
    <xf numFmtId="0" fontId="0" fillId="10" borderId="19" xfId="0" applyFill="1" applyBorder="1" applyAlignment="1" applyProtection="1">
      <alignment horizontal="right"/>
    </xf>
    <xf numFmtId="0" fontId="0" fillId="10" borderId="20" xfId="0" applyFill="1" applyBorder="1" applyAlignment="1" applyProtection="1">
      <alignment horizontal="right"/>
    </xf>
    <xf numFmtId="0" fontId="0" fillId="8" borderId="23" xfId="0" applyFill="1" applyBorder="1" applyAlignment="1" applyProtection="1">
      <alignment horizontal="right"/>
    </xf>
    <xf numFmtId="0" fontId="0" fillId="8" borderId="19" xfId="0" applyFill="1" applyBorder="1" applyAlignment="1" applyProtection="1">
      <alignment horizontal="right"/>
    </xf>
    <xf numFmtId="0" fontId="0" fillId="8" borderId="20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0" fontId="0" fillId="11" borderId="5" xfId="0" applyFill="1" applyBorder="1" applyAlignment="1" applyProtection="1">
      <alignment horizontal="left"/>
      <protection locked="0"/>
    </xf>
    <xf numFmtId="0" fontId="0" fillId="11" borderId="6" xfId="0" applyFill="1" applyBorder="1" applyAlignment="1" applyProtection="1">
      <alignment horizontal="left"/>
      <protection locked="0"/>
    </xf>
    <xf numFmtId="0" fontId="0" fillId="11" borderId="7" xfId="0" applyFill="1" applyBorder="1" applyAlignment="1" applyProtection="1">
      <alignment horizontal="left"/>
      <protection locked="0"/>
    </xf>
    <xf numFmtId="14" fontId="0" fillId="11" borderId="2" xfId="0" applyNumberFormat="1" applyFill="1" applyBorder="1" applyAlignment="1" applyProtection="1">
      <alignment horizontal="left"/>
      <protection locked="0"/>
    </xf>
    <xf numFmtId="1" fontId="0" fillId="11" borderId="2" xfId="0" applyNumberFormat="1" applyFill="1" applyBorder="1" applyAlignment="1" applyProtection="1">
      <alignment horizontal="left"/>
      <protection locked="0"/>
    </xf>
    <xf numFmtId="0" fontId="0" fillId="11" borderId="5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295275</xdr:rowOff>
    </xdr:from>
    <xdr:to>
      <xdr:col>0</xdr:col>
      <xdr:colOff>1476375</xdr:colOff>
      <xdr:row>0</xdr:row>
      <xdr:rowOff>295275</xdr:rowOff>
    </xdr:to>
    <xdr:pic>
      <xdr:nvPicPr>
        <xdr:cNvPr id="8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95275"/>
          <a:ext cx="1162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781050</xdr:colOff>
      <xdr:row>0</xdr:row>
      <xdr:rowOff>66674</xdr:rowOff>
    </xdr:from>
    <xdr:to>
      <xdr:col>5</xdr:col>
      <xdr:colOff>575174</xdr:colOff>
      <xdr:row>0</xdr:row>
      <xdr:rowOff>1104899</xdr:rowOff>
    </xdr:to>
    <xdr:pic>
      <xdr:nvPicPr>
        <xdr:cNvPr id="9" name="4 Imagen" descr="LOGO_CSDletras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66674"/>
          <a:ext cx="1527674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1247502</xdr:colOff>
      <xdr:row>0</xdr:row>
      <xdr:rowOff>0</xdr:rowOff>
    </xdr:from>
    <xdr:to>
      <xdr:col>3</xdr:col>
      <xdr:colOff>497748</xdr:colOff>
      <xdr:row>1</xdr:row>
      <xdr:rowOff>104775</xdr:rowOff>
    </xdr:to>
    <xdr:pic>
      <xdr:nvPicPr>
        <xdr:cNvPr id="10" name="6 Imagen" descr="LOGO HORIZONTAL_LaLiga4Sports_RGB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7502" y="0"/>
          <a:ext cx="249827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1285875</xdr:colOff>
      <xdr:row>0</xdr:row>
      <xdr:rowOff>647700</xdr:rowOff>
    </xdr:to>
    <xdr:pic>
      <xdr:nvPicPr>
        <xdr:cNvPr id="12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85725"/>
          <a:ext cx="1162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295275</xdr:rowOff>
    </xdr:from>
    <xdr:to>
      <xdr:col>0</xdr:col>
      <xdr:colOff>1476375</xdr:colOff>
      <xdr:row>0</xdr:row>
      <xdr:rowOff>295275</xdr:rowOff>
    </xdr:to>
    <xdr:pic>
      <xdr:nvPicPr>
        <xdr:cNvPr id="2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95275"/>
          <a:ext cx="116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781050</xdr:colOff>
      <xdr:row>0</xdr:row>
      <xdr:rowOff>66674</xdr:rowOff>
    </xdr:from>
    <xdr:to>
      <xdr:col>5</xdr:col>
      <xdr:colOff>575174</xdr:colOff>
      <xdr:row>0</xdr:row>
      <xdr:rowOff>1104899</xdr:rowOff>
    </xdr:to>
    <xdr:pic>
      <xdr:nvPicPr>
        <xdr:cNvPr id="3" name="4 Imagen" descr="LOGO_CSDletras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29075" y="66674"/>
          <a:ext cx="1527674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1247502</xdr:colOff>
      <xdr:row>0</xdr:row>
      <xdr:rowOff>0</xdr:rowOff>
    </xdr:from>
    <xdr:to>
      <xdr:col>3</xdr:col>
      <xdr:colOff>497748</xdr:colOff>
      <xdr:row>1</xdr:row>
      <xdr:rowOff>104775</xdr:rowOff>
    </xdr:to>
    <xdr:pic>
      <xdr:nvPicPr>
        <xdr:cNvPr id="4" name="6 Imagen" descr="LOGO HORIZONTAL_LaLiga4Sports_RGB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7502" y="0"/>
          <a:ext cx="249827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1285875</xdr:colOff>
      <xdr:row>0</xdr:row>
      <xdr:rowOff>647700</xdr:rowOff>
    </xdr:to>
    <xdr:pic>
      <xdr:nvPicPr>
        <xdr:cNvPr id="5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85725"/>
          <a:ext cx="1162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workbookViewId="0">
      <selection activeCell="B7" sqref="B7"/>
    </sheetView>
  </sheetViews>
  <sheetFormatPr baseColWidth="10" defaultRowHeight="15"/>
  <cols>
    <col min="1" max="1" width="22.7109375" customWidth="1"/>
    <col min="2" max="9" width="13" customWidth="1"/>
    <col min="249" max="249" width="4.7109375" customWidth="1"/>
    <col min="250" max="250" width="19.42578125" customWidth="1"/>
    <col min="251" max="251" width="14.28515625" customWidth="1"/>
    <col min="252" max="252" width="16.42578125" customWidth="1"/>
    <col min="253" max="253" width="17" customWidth="1"/>
    <col min="505" max="505" width="4.7109375" customWidth="1"/>
    <col min="506" max="506" width="19.42578125" customWidth="1"/>
    <col min="507" max="507" width="14.28515625" customWidth="1"/>
    <col min="508" max="508" width="16.42578125" customWidth="1"/>
    <col min="509" max="509" width="17" customWidth="1"/>
    <col min="761" max="761" width="4.7109375" customWidth="1"/>
    <col min="762" max="762" width="19.42578125" customWidth="1"/>
    <col min="763" max="763" width="14.28515625" customWidth="1"/>
    <col min="764" max="764" width="16.42578125" customWidth="1"/>
    <col min="765" max="765" width="17" customWidth="1"/>
    <col min="1017" max="1017" width="4.7109375" customWidth="1"/>
    <col min="1018" max="1018" width="19.42578125" customWidth="1"/>
    <col min="1019" max="1019" width="14.28515625" customWidth="1"/>
    <col min="1020" max="1020" width="16.42578125" customWidth="1"/>
    <col min="1021" max="1021" width="17" customWidth="1"/>
    <col min="1273" max="1273" width="4.7109375" customWidth="1"/>
    <col min="1274" max="1274" width="19.42578125" customWidth="1"/>
    <col min="1275" max="1275" width="14.28515625" customWidth="1"/>
    <col min="1276" max="1276" width="16.42578125" customWidth="1"/>
    <col min="1277" max="1277" width="17" customWidth="1"/>
    <col min="1529" max="1529" width="4.7109375" customWidth="1"/>
    <col min="1530" max="1530" width="19.42578125" customWidth="1"/>
    <col min="1531" max="1531" width="14.28515625" customWidth="1"/>
    <col min="1532" max="1532" width="16.42578125" customWidth="1"/>
    <col min="1533" max="1533" width="17" customWidth="1"/>
    <col min="1785" max="1785" width="4.7109375" customWidth="1"/>
    <col min="1786" max="1786" width="19.42578125" customWidth="1"/>
    <col min="1787" max="1787" width="14.28515625" customWidth="1"/>
    <col min="1788" max="1788" width="16.42578125" customWidth="1"/>
    <col min="1789" max="1789" width="17" customWidth="1"/>
    <col min="2041" max="2041" width="4.7109375" customWidth="1"/>
    <col min="2042" max="2042" width="19.42578125" customWidth="1"/>
    <col min="2043" max="2043" width="14.28515625" customWidth="1"/>
    <col min="2044" max="2044" width="16.42578125" customWidth="1"/>
    <col min="2045" max="2045" width="17" customWidth="1"/>
    <col min="2297" max="2297" width="4.7109375" customWidth="1"/>
    <col min="2298" max="2298" width="19.42578125" customWidth="1"/>
    <col min="2299" max="2299" width="14.28515625" customWidth="1"/>
    <col min="2300" max="2300" width="16.42578125" customWidth="1"/>
    <col min="2301" max="2301" width="17" customWidth="1"/>
    <col min="2553" max="2553" width="4.7109375" customWidth="1"/>
    <col min="2554" max="2554" width="19.42578125" customWidth="1"/>
    <col min="2555" max="2555" width="14.28515625" customWidth="1"/>
    <col min="2556" max="2556" width="16.42578125" customWidth="1"/>
    <col min="2557" max="2557" width="17" customWidth="1"/>
    <col min="2809" max="2809" width="4.7109375" customWidth="1"/>
    <col min="2810" max="2810" width="19.42578125" customWidth="1"/>
    <col min="2811" max="2811" width="14.28515625" customWidth="1"/>
    <col min="2812" max="2812" width="16.42578125" customWidth="1"/>
    <col min="2813" max="2813" width="17" customWidth="1"/>
    <col min="3065" max="3065" width="4.7109375" customWidth="1"/>
    <col min="3066" max="3066" width="19.42578125" customWidth="1"/>
    <col min="3067" max="3067" width="14.28515625" customWidth="1"/>
    <col min="3068" max="3068" width="16.42578125" customWidth="1"/>
    <col min="3069" max="3069" width="17" customWidth="1"/>
    <col min="3321" max="3321" width="4.7109375" customWidth="1"/>
    <col min="3322" max="3322" width="19.42578125" customWidth="1"/>
    <col min="3323" max="3323" width="14.28515625" customWidth="1"/>
    <col min="3324" max="3324" width="16.42578125" customWidth="1"/>
    <col min="3325" max="3325" width="17" customWidth="1"/>
    <col min="3577" max="3577" width="4.7109375" customWidth="1"/>
    <col min="3578" max="3578" width="19.42578125" customWidth="1"/>
    <col min="3579" max="3579" width="14.28515625" customWidth="1"/>
    <col min="3580" max="3580" width="16.42578125" customWidth="1"/>
    <col min="3581" max="3581" width="17" customWidth="1"/>
    <col min="3833" max="3833" width="4.7109375" customWidth="1"/>
    <col min="3834" max="3834" width="19.42578125" customWidth="1"/>
    <col min="3835" max="3835" width="14.28515625" customWidth="1"/>
    <col min="3836" max="3836" width="16.42578125" customWidth="1"/>
    <col min="3837" max="3837" width="17" customWidth="1"/>
    <col min="4089" max="4089" width="4.7109375" customWidth="1"/>
    <col min="4090" max="4090" width="19.42578125" customWidth="1"/>
    <col min="4091" max="4091" width="14.28515625" customWidth="1"/>
    <col min="4092" max="4092" width="16.42578125" customWidth="1"/>
    <col min="4093" max="4093" width="17" customWidth="1"/>
    <col min="4345" max="4345" width="4.7109375" customWidth="1"/>
    <col min="4346" max="4346" width="19.42578125" customWidth="1"/>
    <col min="4347" max="4347" width="14.28515625" customWidth="1"/>
    <col min="4348" max="4348" width="16.42578125" customWidth="1"/>
    <col min="4349" max="4349" width="17" customWidth="1"/>
    <col min="4601" max="4601" width="4.7109375" customWidth="1"/>
    <col min="4602" max="4602" width="19.42578125" customWidth="1"/>
    <col min="4603" max="4603" width="14.28515625" customWidth="1"/>
    <col min="4604" max="4604" width="16.42578125" customWidth="1"/>
    <col min="4605" max="4605" width="17" customWidth="1"/>
    <col min="4857" max="4857" width="4.7109375" customWidth="1"/>
    <col min="4858" max="4858" width="19.42578125" customWidth="1"/>
    <col min="4859" max="4859" width="14.28515625" customWidth="1"/>
    <col min="4860" max="4860" width="16.42578125" customWidth="1"/>
    <col min="4861" max="4861" width="17" customWidth="1"/>
    <col min="5113" max="5113" width="4.7109375" customWidth="1"/>
    <col min="5114" max="5114" width="19.42578125" customWidth="1"/>
    <col min="5115" max="5115" width="14.28515625" customWidth="1"/>
    <col min="5116" max="5116" width="16.42578125" customWidth="1"/>
    <col min="5117" max="5117" width="17" customWidth="1"/>
    <col min="5369" max="5369" width="4.7109375" customWidth="1"/>
    <col min="5370" max="5370" width="19.42578125" customWidth="1"/>
    <col min="5371" max="5371" width="14.28515625" customWidth="1"/>
    <col min="5372" max="5372" width="16.42578125" customWidth="1"/>
    <col min="5373" max="5373" width="17" customWidth="1"/>
    <col min="5625" max="5625" width="4.7109375" customWidth="1"/>
    <col min="5626" max="5626" width="19.42578125" customWidth="1"/>
    <col min="5627" max="5627" width="14.28515625" customWidth="1"/>
    <col min="5628" max="5628" width="16.42578125" customWidth="1"/>
    <col min="5629" max="5629" width="17" customWidth="1"/>
    <col min="5881" max="5881" width="4.7109375" customWidth="1"/>
    <col min="5882" max="5882" width="19.42578125" customWidth="1"/>
    <col min="5883" max="5883" width="14.28515625" customWidth="1"/>
    <col min="5884" max="5884" width="16.42578125" customWidth="1"/>
    <col min="5885" max="5885" width="17" customWidth="1"/>
    <col min="6137" max="6137" width="4.7109375" customWidth="1"/>
    <col min="6138" max="6138" width="19.42578125" customWidth="1"/>
    <col min="6139" max="6139" width="14.28515625" customWidth="1"/>
    <col min="6140" max="6140" width="16.42578125" customWidth="1"/>
    <col min="6141" max="6141" width="17" customWidth="1"/>
    <col min="6393" max="6393" width="4.7109375" customWidth="1"/>
    <col min="6394" max="6394" width="19.42578125" customWidth="1"/>
    <col min="6395" max="6395" width="14.28515625" customWidth="1"/>
    <col min="6396" max="6396" width="16.42578125" customWidth="1"/>
    <col min="6397" max="6397" width="17" customWidth="1"/>
    <col min="6649" max="6649" width="4.7109375" customWidth="1"/>
    <col min="6650" max="6650" width="19.42578125" customWidth="1"/>
    <col min="6651" max="6651" width="14.28515625" customWidth="1"/>
    <col min="6652" max="6652" width="16.42578125" customWidth="1"/>
    <col min="6653" max="6653" width="17" customWidth="1"/>
    <col min="6905" max="6905" width="4.7109375" customWidth="1"/>
    <col min="6906" max="6906" width="19.42578125" customWidth="1"/>
    <col min="6907" max="6907" width="14.28515625" customWidth="1"/>
    <col min="6908" max="6908" width="16.42578125" customWidth="1"/>
    <col min="6909" max="6909" width="17" customWidth="1"/>
    <col min="7161" max="7161" width="4.7109375" customWidth="1"/>
    <col min="7162" max="7162" width="19.42578125" customWidth="1"/>
    <col min="7163" max="7163" width="14.28515625" customWidth="1"/>
    <col min="7164" max="7164" width="16.42578125" customWidth="1"/>
    <col min="7165" max="7165" width="17" customWidth="1"/>
    <col min="7417" max="7417" width="4.7109375" customWidth="1"/>
    <col min="7418" max="7418" width="19.42578125" customWidth="1"/>
    <col min="7419" max="7419" width="14.28515625" customWidth="1"/>
    <col min="7420" max="7420" width="16.42578125" customWidth="1"/>
    <col min="7421" max="7421" width="17" customWidth="1"/>
    <col min="7673" max="7673" width="4.7109375" customWidth="1"/>
    <col min="7674" max="7674" width="19.42578125" customWidth="1"/>
    <col min="7675" max="7675" width="14.28515625" customWidth="1"/>
    <col min="7676" max="7676" width="16.42578125" customWidth="1"/>
    <col min="7677" max="7677" width="17" customWidth="1"/>
    <col min="7929" max="7929" width="4.7109375" customWidth="1"/>
    <col min="7930" max="7930" width="19.42578125" customWidth="1"/>
    <col min="7931" max="7931" width="14.28515625" customWidth="1"/>
    <col min="7932" max="7932" width="16.42578125" customWidth="1"/>
    <col min="7933" max="7933" width="17" customWidth="1"/>
    <col min="8185" max="8185" width="4.7109375" customWidth="1"/>
    <col min="8186" max="8186" width="19.42578125" customWidth="1"/>
    <col min="8187" max="8187" width="14.28515625" customWidth="1"/>
    <col min="8188" max="8188" width="16.42578125" customWidth="1"/>
    <col min="8189" max="8189" width="17" customWidth="1"/>
    <col min="8441" max="8441" width="4.7109375" customWidth="1"/>
    <col min="8442" max="8442" width="19.42578125" customWidth="1"/>
    <col min="8443" max="8443" width="14.28515625" customWidth="1"/>
    <col min="8444" max="8444" width="16.42578125" customWidth="1"/>
    <col min="8445" max="8445" width="17" customWidth="1"/>
    <col min="8697" max="8697" width="4.7109375" customWidth="1"/>
    <col min="8698" max="8698" width="19.42578125" customWidth="1"/>
    <col min="8699" max="8699" width="14.28515625" customWidth="1"/>
    <col min="8700" max="8700" width="16.42578125" customWidth="1"/>
    <col min="8701" max="8701" width="17" customWidth="1"/>
    <col min="8953" max="8953" width="4.7109375" customWidth="1"/>
    <col min="8954" max="8954" width="19.42578125" customWidth="1"/>
    <col min="8955" max="8955" width="14.28515625" customWidth="1"/>
    <col min="8956" max="8956" width="16.42578125" customWidth="1"/>
    <col min="8957" max="8957" width="17" customWidth="1"/>
    <col min="9209" max="9209" width="4.7109375" customWidth="1"/>
    <col min="9210" max="9210" width="19.42578125" customWidth="1"/>
    <col min="9211" max="9211" width="14.28515625" customWidth="1"/>
    <col min="9212" max="9212" width="16.42578125" customWidth="1"/>
    <col min="9213" max="9213" width="17" customWidth="1"/>
    <col min="9465" max="9465" width="4.7109375" customWidth="1"/>
    <col min="9466" max="9466" width="19.42578125" customWidth="1"/>
    <col min="9467" max="9467" width="14.28515625" customWidth="1"/>
    <col min="9468" max="9468" width="16.42578125" customWidth="1"/>
    <col min="9469" max="9469" width="17" customWidth="1"/>
    <col min="9721" max="9721" width="4.7109375" customWidth="1"/>
    <col min="9722" max="9722" width="19.42578125" customWidth="1"/>
    <col min="9723" max="9723" width="14.28515625" customWidth="1"/>
    <col min="9724" max="9724" width="16.42578125" customWidth="1"/>
    <col min="9725" max="9725" width="17" customWidth="1"/>
    <col min="9977" max="9977" width="4.7109375" customWidth="1"/>
    <col min="9978" max="9978" width="19.42578125" customWidth="1"/>
    <col min="9979" max="9979" width="14.28515625" customWidth="1"/>
    <col min="9980" max="9980" width="16.42578125" customWidth="1"/>
    <col min="9981" max="9981" width="17" customWidth="1"/>
    <col min="10233" max="10233" width="4.7109375" customWidth="1"/>
    <col min="10234" max="10234" width="19.42578125" customWidth="1"/>
    <col min="10235" max="10235" width="14.28515625" customWidth="1"/>
    <col min="10236" max="10236" width="16.42578125" customWidth="1"/>
    <col min="10237" max="10237" width="17" customWidth="1"/>
    <col min="10489" max="10489" width="4.7109375" customWidth="1"/>
    <col min="10490" max="10490" width="19.42578125" customWidth="1"/>
    <col min="10491" max="10491" width="14.28515625" customWidth="1"/>
    <col min="10492" max="10492" width="16.42578125" customWidth="1"/>
    <col min="10493" max="10493" width="17" customWidth="1"/>
    <col min="10745" max="10745" width="4.7109375" customWidth="1"/>
    <col min="10746" max="10746" width="19.42578125" customWidth="1"/>
    <col min="10747" max="10747" width="14.28515625" customWidth="1"/>
    <col min="10748" max="10748" width="16.42578125" customWidth="1"/>
    <col min="10749" max="10749" width="17" customWidth="1"/>
    <col min="11001" max="11001" width="4.7109375" customWidth="1"/>
    <col min="11002" max="11002" width="19.42578125" customWidth="1"/>
    <col min="11003" max="11003" width="14.28515625" customWidth="1"/>
    <col min="11004" max="11004" width="16.42578125" customWidth="1"/>
    <col min="11005" max="11005" width="17" customWidth="1"/>
    <col min="11257" max="11257" width="4.7109375" customWidth="1"/>
    <col min="11258" max="11258" width="19.42578125" customWidth="1"/>
    <col min="11259" max="11259" width="14.28515625" customWidth="1"/>
    <col min="11260" max="11260" width="16.42578125" customWidth="1"/>
    <col min="11261" max="11261" width="17" customWidth="1"/>
    <col min="11513" max="11513" width="4.7109375" customWidth="1"/>
    <col min="11514" max="11514" width="19.42578125" customWidth="1"/>
    <col min="11515" max="11515" width="14.28515625" customWidth="1"/>
    <col min="11516" max="11516" width="16.42578125" customWidth="1"/>
    <col min="11517" max="11517" width="17" customWidth="1"/>
    <col min="11769" max="11769" width="4.7109375" customWidth="1"/>
    <col min="11770" max="11770" width="19.42578125" customWidth="1"/>
    <col min="11771" max="11771" width="14.28515625" customWidth="1"/>
    <col min="11772" max="11772" width="16.42578125" customWidth="1"/>
    <col min="11773" max="11773" width="17" customWidth="1"/>
    <col min="12025" max="12025" width="4.7109375" customWidth="1"/>
    <col min="12026" max="12026" width="19.42578125" customWidth="1"/>
    <col min="12027" max="12027" width="14.28515625" customWidth="1"/>
    <col min="12028" max="12028" width="16.42578125" customWidth="1"/>
    <col min="12029" max="12029" width="17" customWidth="1"/>
    <col min="12281" max="12281" width="4.7109375" customWidth="1"/>
    <col min="12282" max="12282" width="19.42578125" customWidth="1"/>
    <col min="12283" max="12283" width="14.28515625" customWidth="1"/>
    <col min="12284" max="12284" width="16.42578125" customWidth="1"/>
    <col min="12285" max="12285" width="17" customWidth="1"/>
    <col min="12537" max="12537" width="4.7109375" customWidth="1"/>
    <col min="12538" max="12538" width="19.42578125" customWidth="1"/>
    <col min="12539" max="12539" width="14.28515625" customWidth="1"/>
    <col min="12540" max="12540" width="16.42578125" customWidth="1"/>
    <col min="12541" max="12541" width="17" customWidth="1"/>
    <col min="12793" max="12793" width="4.7109375" customWidth="1"/>
    <col min="12794" max="12794" width="19.42578125" customWidth="1"/>
    <col min="12795" max="12795" width="14.28515625" customWidth="1"/>
    <col min="12796" max="12796" width="16.42578125" customWidth="1"/>
    <col min="12797" max="12797" width="17" customWidth="1"/>
    <col min="13049" max="13049" width="4.7109375" customWidth="1"/>
    <col min="13050" max="13050" width="19.42578125" customWidth="1"/>
    <col min="13051" max="13051" width="14.28515625" customWidth="1"/>
    <col min="13052" max="13052" width="16.42578125" customWidth="1"/>
    <col min="13053" max="13053" width="17" customWidth="1"/>
    <col min="13305" max="13305" width="4.7109375" customWidth="1"/>
    <col min="13306" max="13306" width="19.42578125" customWidth="1"/>
    <col min="13307" max="13307" width="14.28515625" customWidth="1"/>
    <col min="13308" max="13308" width="16.42578125" customWidth="1"/>
    <col min="13309" max="13309" width="17" customWidth="1"/>
    <col min="13561" max="13561" width="4.7109375" customWidth="1"/>
    <col min="13562" max="13562" width="19.42578125" customWidth="1"/>
    <col min="13563" max="13563" width="14.28515625" customWidth="1"/>
    <col min="13564" max="13564" width="16.42578125" customWidth="1"/>
    <col min="13565" max="13565" width="17" customWidth="1"/>
    <col min="13817" max="13817" width="4.7109375" customWidth="1"/>
    <col min="13818" max="13818" width="19.42578125" customWidth="1"/>
    <col min="13819" max="13819" width="14.28515625" customWidth="1"/>
    <col min="13820" max="13820" width="16.42578125" customWidth="1"/>
    <col min="13821" max="13821" width="17" customWidth="1"/>
    <col min="14073" max="14073" width="4.7109375" customWidth="1"/>
    <col min="14074" max="14074" width="19.42578125" customWidth="1"/>
    <col min="14075" max="14075" width="14.28515625" customWidth="1"/>
    <col min="14076" max="14076" width="16.42578125" customWidth="1"/>
    <col min="14077" max="14077" width="17" customWidth="1"/>
    <col min="14329" max="14329" width="4.7109375" customWidth="1"/>
    <col min="14330" max="14330" width="19.42578125" customWidth="1"/>
    <col min="14331" max="14331" width="14.28515625" customWidth="1"/>
    <col min="14332" max="14332" width="16.42578125" customWidth="1"/>
    <col min="14333" max="14333" width="17" customWidth="1"/>
    <col min="14585" max="14585" width="4.7109375" customWidth="1"/>
    <col min="14586" max="14586" width="19.42578125" customWidth="1"/>
    <col min="14587" max="14587" width="14.28515625" customWidth="1"/>
    <col min="14588" max="14588" width="16.42578125" customWidth="1"/>
    <col min="14589" max="14589" width="17" customWidth="1"/>
    <col min="14841" max="14841" width="4.7109375" customWidth="1"/>
    <col min="14842" max="14842" width="19.42578125" customWidth="1"/>
    <col min="14843" max="14843" width="14.28515625" customWidth="1"/>
    <col min="14844" max="14844" width="16.42578125" customWidth="1"/>
    <col min="14845" max="14845" width="17" customWidth="1"/>
    <col min="15097" max="15097" width="4.7109375" customWidth="1"/>
    <col min="15098" max="15098" width="19.42578125" customWidth="1"/>
    <col min="15099" max="15099" width="14.28515625" customWidth="1"/>
    <col min="15100" max="15100" width="16.42578125" customWidth="1"/>
    <col min="15101" max="15101" width="17" customWidth="1"/>
    <col min="15353" max="15353" width="4.7109375" customWidth="1"/>
    <col min="15354" max="15354" width="19.42578125" customWidth="1"/>
    <col min="15355" max="15355" width="14.28515625" customWidth="1"/>
    <col min="15356" max="15356" width="16.42578125" customWidth="1"/>
    <col min="15357" max="15357" width="17" customWidth="1"/>
    <col min="15609" max="15609" width="4.7109375" customWidth="1"/>
    <col min="15610" max="15610" width="19.42578125" customWidth="1"/>
    <col min="15611" max="15611" width="14.28515625" customWidth="1"/>
    <col min="15612" max="15612" width="16.42578125" customWidth="1"/>
    <col min="15613" max="15613" width="17" customWidth="1"/>
    <col min="15865" max="15865" width="4.7109375" customWidth="1"/>
    <col min="15866" max="15866" width="19.42578125" customWidth="1"/>
    <col min="15867" max="15867" width="14.28515625" customWidth="1"/>
    <col min="15868" max="15868" width="16.42578125" customWidth="1"/>
    <col min="15869" max="15869" width="17" customWidth="1"/>
    <col min="16121" max="16121" width="4.7109375" customWidth="1"/>
    <col min="16122" max="16122" width="19.42578125" customWidth="1"/>
    <col min="16123" max="16123" width="14.28515625" customWidth="1"/>
    <col min="16124" max="16124" width="16.42578125" customWidth="1"/>
    <col min="16125" max="16125" width="17" customWidth="1"/>
  </cols>
  <sheetData>
    <row r="1" spans="1:9" s="2" customFormat="1" ht="93" customHeight="1">
      <c r="A1" s="1"/>
      <c r="B1" s="1"/>
      <c r="C1" s="1"/>
    </row>
    <row r="2" spans="1:9" s="6" customFormat="1" ht="27" customHeight="1">
      <c r="A2" s="5" t="s">
        <v>0</v>
      </c>
      <c r="B2" s="4"/>
      <c r="C2" s="5"/>
    </row>
    <row r="3" spans="1:9" s="6" customFormat="1" ht="16.5" customHeight="1">
      <c r="A3" s="3"/>
      <c r="B3" s="7" t="s">
        <v>1</v>
      </c>
    </row>
    <row r="4" spans="1:9" ht="15.75" thickBot="1"/>
    <row r="5" spans="1:9" ht="21">
      <c r="A5" s="49" t="s">
        <v>57</v>
      </c>
      <c r="B5" s="50"/>
      <c r="C5" s="50"/>
      <c r="D5" s="50"/>
      <c r="E5" s="50"/>
      <c r="F5" s="50"/>
      <c r="G5" s="50"/>
      <c r="H5" s="51"/>
      <c r="I5" s="11"/>
    </row>
    <row r="6" spans="1:9" ht="15.75" thickBot="1">
      <c r="A6" s="12"/>
      <c r="B6" s="13"/>
      <c r="C6" s="13"/>
      <c r="D6" s="13"/>
      <c r="E6" s="13"/>
      <c r="F6" s="13"/>
      <c r="G6" s="13"/>
      <c r="H6" s="14"/>
      <c r="I6" s="11"/>
    </row>
    <row r="7" spans="1:9" ht="15.75" thickBot="1">
      <c r="A7" s="15" t="s">
        <v>3</v>
      </c>
      <c r="B7" s="90"/>
      <c r="C7" s="16"/>
      <c r="D7" s="16"/>
      <c r="E7" s="16"/>
      <c r="F7" s="17"/>
      <c r="G7" s="13"/>
      <c r="H7" s="14"/>
      <c r="I7" s="11"/>
    </row>
    <row r="8" spans="1:9" ht="15.75" thickBot="1">
      <c r="A8" s="15" t="s">
        <v>2</v>
      </c>
      <c r="B8" s="90"/>
      <c r="C8" s="16"/>
      <c r="D8" s="16"/>
      <c r="E8" s="16"/>
      <c r="F8" s="17"/>
      <c r="G8" s="13"/>
      <c r="H8" s="14"/>
      <c r="I8" s="11"/>
    </row>
    <row r="9" spans="1:9" ht="15.75" thickBot="1">
      <c r="A9" s="15" t="s">
        <v>4</v>
      </c>
      <c r="B9" s="89"/>
      <c r="C9" s="13"/>
      <c r="D9" s="13"/>
      <c r="E9" s="13"/>
      <c r="F9" s="13"/>
      <c r="G9" s="13"/>
      <c r="H9" s="14"/>
      <c r="I9" s="11"/>
    </row>
    <row r="10" spans="1:9" ht="15.75" thickBot="1">
      <c r="A10" s="12"/>
      <c r="B10" s="13"/>
      <c r="C10" s="13"/>
      <c r="D10" s="13"/>
      <c r="E10" s="13"/>
      <c r="F10" s="13"/>
      <c r="G10" s="13"/>
      <c r="H10" s="14"/>
      <c r="I10" s="11"/>
    </row>
    <row r="11" spans="1:9">
      <c r="A11" s="84" t="s">
        <v>5</v>
      </c>
      <c r="B11" s="84"/>
      <c r="C11" s="84"/>
      <c r="D11" s="13" t="s">
        <v>13</v>
      </c>
      <c r="E11" s="13"/>
      <c r="F11" s="13"/>
      <c r="G11" s="13"/>
      <c r="H11" s="14"/>
      <c r="I11" s="18" t="s">
        <v>67</v>
      </c>
    </row>
    <row r="12" spans="1:9" ht="15.75" thickBot="1">
      <c r="A12" s="19"/>
      <c r="B12" s="20"/>
      <c r="C12" s="20"/>
      <c r="D12" s="13"/>
      <c r="E12" s="13"/>
      <c r="F12" s="13"/>
      <c r="G12" s="13"/>
      <c r="H12" s="14"/>
      <c r="I12" s="21"/>
    </row>
    <row r="13" spans="1:9" ht="15.75" thickBot="1">
      <c r="A13" s="71" t="s">
        <v>14</v>
      </c>
      <c r="B13" s="71"/>
      <c r="C13" s="72"/>
      <c r="D13" s="47"/>
      <c r="E13" s="13"/>
      <c r="F13" s="13"/>
      <c r="G13" s="13"/>
      <c r="H13" s="14"/>
      <c r="I13" s="21">
        <f>IF(D13="x",1,0)</f>
        <v>0</v>
      </c>
    </row>
    <row r="14" spans="1:9">
      <c r="A14" s="22"/>
      <c r="B14" s="23"/>
      <c r="C14" s="23"/>
      <c r="D14" s="13"/>
      <c r="E14" s="13"/>
      <c r="F14" s="13"/>
      <c r="G14" s="13"/>
      <c r="H14" s="14"/>
      <c r="I14" s="21"/>
    </row>
    <row r="15" spans="1:9" ht="15.75" thickBot="1">
      <c r="A15" s="24" t="s">
        <v>7</v>
      </c>
      <c r="B15" s="25" t="s">
        <v>10</v>
      </c>
      <c r="C15" s="25" t="s">
        <v>11</v>
      </c>
      <c r="D15" s="25" t="s">
        <v>12</v>
      </c>
      <c r="E15" s="13"/>
      <c r="F15" s="13"/>
      <c r="G15" s="13"/>
      <c r="H15" s="14"/>
      <c r="I15" s="21"/>
    </row>
    <row r="16" spans="1:9" ht="15.75" thickBot="1">
      <c r="A16" s="26" t="s">
        <v>6</v>
      </c>
      <c r="B16" s="47"/>
      <c r="C16" s="47"/>
      <c r="D16" s="47"/>
      <c r="E16" s="13"/>
      <c r="F16" s="13"/>
      <c r="G16" s="13"/>
      <c r="H16" s="14"/>
      <c r="I16" s="21">
        <f>IF(B16="x",0.3,IF(C16="x",0.2,IF(D16="x",0.1,0)))</f>
        <v>0</v>
      </c>
    </row>
    <row r="17" spans="1:9" ht="15.75" thickBot="1">
      <c r="A17" s="26" t="s">
        <v>8</v>
      </c>
      <c r="B17" s="47"/>
      <c r="C17" s="47"/>
      <c r="D17" s="47"/>
      <c r="E17" s="13"/>
      <c r="F17" s="13"/>
      <c r="G17" s="13"/>
      <c r="H17" s="14"/>
      <c r="I17" s="21">
        <f t="shared" ref="I17:I18" si="0">IF(B17="x",0.3,IF(C17="x",0.2,IF(D17="x",0.1,0)))</f>
        <v>0</v>
      </c>
    </row>
    <row r="18" spans="1:9" ht="15.75" thickBot="1">
      <c r="A18" s="26" t="s">
        <v>9</v>
      </c>
      <c r="B18" s="47"/>
      <c r="C18" s="47"/>
      <c r="D18" s="47"/>
      <c r="E18" s="13"/>
      <c r="F18" s="13"/>
      <c r="G18" s="13"/>
      <c r="H18" s="14"/>
      <c r="I18" s="21">
        <f t="shared" si="0"/>
        <v>0</v>
      </c>
    </row>
    <row r="19" spans="1:9">
      <c r="A19" s="12"/>
      <c r="B19" s="13"/>
      <c r="C19" s="13"/>
      <c r="D19" s="13"/>
      <c r="E19" s="13"/>
      <c r="F19" s="13"/>
      <c r="G19" s="13"/>
      <c r="H19" s="14"/>
      <c r="I19" s="27">
        <f>(I13+I16+I17+I18)</f>
        <v>0</v>
      </c>
    </row>
    <row r="20" spans="1:9">
      <c r="A20" s="84" t="s">
        <v>16</v>
      </c>
      <c r="B20" s="84"/>
      <c r="C20" s="84"/>
      <c r="D20" s="13" t="s">
        <v>13</v>
      </c>
      <c r="E20" s="13"/>
      <c r="F20" s="13"/>
      <c r="G20" s="13"/>
      <c r="H20" s="14"/>
      <c r="I20" s="21"/>
    </row>
    <row r="21" spans="1:9" ht="15.75" thickBot="1">
      <c r="A21" s="19"/>
      <c r="B21" s="20"/>
      <c r="C21" s="20"/>
      <c r="D21" s="13"/>
      <c r="E21" s="13"/>
      <c r="F21" s="13"/>
      <c r="G21" s="13"/>
      <c r="H21" s="14"/>
      <c r="I21" s="21"/>
    </row>
    <row r="22" spans="1:9" ht="15.75" thickBot="1">
      <c r="A22" s="70" t="s">
        <v>15</v>
      </c>
      <c r="B22" s="71"/>
      <c r="C22" s="72"/>
      <c r="D22" s="47"/>
      <c r="E22" s="13"/>
      <c r="F22" s="13"/>
      <c r="G22" s="13"/>
      <c r="H22" s="14"/>
      <c r="I22" s="21">
        <f>IF(D22="x",1,0)</f>
        <v>0</v>
      </c>
    </row>
    <row r="23" spans="1:9">
      <c r="A23" s="22"/>
      <c r="B23" s="23"/>
      <c r="C23" s="23"/>
      <c r="D23" s="13"/>
      <c r="E23" s="13"/>
      <c r="F23" s="13"/>
      <c r="G23" s="13"/>
      <c r="H23" s="14"/>
      <c r="I23" s="21"/>
    </row>
    <row r="24" spans="1:9" ht="15.75" thickBot="1">
      <c r="A24" s="28" t="s">
        <v>7</v>
      </c>
      <c r="B24" s="25" t="s">
        <v>10</v>
      </c>
      <c r="C24" s="25" t="s">
        <v>11</v>
      </c>
      <c r="D24" s="25" t="s">
        <v>12</v>
      </c>
      <c r="E24" s="25" t="s">
        <v>79</v>
      </c>
      <c r="F24" s="25" t="s">
        <v>80</v>
      </c>
      <c r="G24" s="13"/>
      <c r="H24" s="14"/>
      <c r="I24" s="21"/>
    </row>
    <row r="25" spans="1:9" ht="15.75" thickBot="1">
      <c r="A25" s="29" t="s">
        <v>6</v>
      </c>
      <c r="B25" s="47"/>
      <c r="C25" s="47"/>
      <c r="D25" s="47"/>
      <c r="E25" s="47"/>
      <c r="F25" s="47"/>
      <c r="G25" s="13"/>
      <c r="H25" s="14"/>
      <c r="I25" s="21">
        <f>IF(B25="x",0.5,IF(C25="x",0.4,IF(D25="x",0.3,IF(E25="X",0.2,IF(F25="X",0.1,0)))))</f>
        <v>0</v>
      </c>
    </row>
    <row r="26" spans="1:9" ht="15.75" thickBot="1">
      <c r="A26" s="30" t="s">
        <v>8</v>
      </c>
      <c r="B26" s="47"/>
      <c r="C26" s="47"/>
      <c r="D26" s="47"/>
      <c r="E26" s="47"/>
      <c r="F26" s="47"/>
      <c r="G26" s="13"/>
      <c r="H26" s="14"/>
      <c r="I26" s="21">
        <f t="shared" ref="I26:I27" si="1">IF(B26="x",0.5,IF(C26="x",0.4,IF(D26="x",0.3,IF(E26="X",0.2,IF(F26="X",0.1,0)))))</f>
        <v>0</v>
      </c>
    </row>
    <row r="27" spans="1:9" ht="15.75" thickBot="1">
      <c r="A27" s="30" t="s">
        <v>9</v>
      </c>
      <c r="B27" s="47"/>
      <c r="C27" s="47"/>
      <c r="D27" s="47"/>
      <c r="E27" s="47"/>
      <c r="F27" s="47"/>
      <c r="G27" s="13"/>
      <c r="H27" s="14"/>
      <c r="I27" s="21">
        <f t="shared" si="1"/>
        <v>0</v>
      </c>
    </row>
    <row r="28" spans="1:9">
      <c r="A28" s="12"/>
      <c r="B28" s="13"/>
      <c r="C28" s="13"/>
      <c r="D28" s="13"/>
      <c r="E28" s="13"/>
      <c r="F28" s="13"/>
      <c r="G28" s="13"/>
      <c r="H28" s="14"/>
      <c r="I28" s="27">
        <f>(I22+I25+I26+I27)</f>
        <v>0</v>
      </c>
    </row>
    <row r="29" spans="1:9">
      <c r="A29" s="60" t="s">
        <v>28</v>
      </c>
      <c r="B29" s="61"/>
      <c r="C29" s="61"/>
      <c r="D29" s="13" t="s">
        <v>13</v>
      </c>
      <c r="E29" s="13"/>
      <c r="F29" s="13"/>
      <c r="G29" s="13"/>
      <c r="H29" s="14"/>
      <c r="I29" s="21"/>
    </row>
    <row r="30" spans="1:9" ht="15.75" thickBot="1">
      <c r="A30" s="12"/>
      <c r="B30" s="13"/>
      <c r="C30" s="13"/>
      <c r="D30" s="13"/>
      <c r="E30" s="13"/>
      <c r="F30" s="13"/>
      <c r="G30" s="13"/>
      <c r="H30" s="14"/>
      <c r="I30" s="21"/>
    </row>
    <row r="31" spans="1:9" ht="15.75" thickBot="1">
      <c r="A31" s="70" t="s">
        <v>17</v>
      </c>
      <c r="B31" s="71"/>
      <c r="C31" s="72"/>
      <c r="D31" s="47"/>
      <c r="E31" s="13"/>
      <c r="F31" s="13"/>
      <c r="G31" s="13"/>
      <c r="H31" s="14"/>
      <c r="I31" s="21">
        <f>IF(D31="x",0.2,0)</f>
        <v>0</v>
      </c>
    </row>
    <row r="32" spans="1:9" ht="15.75" thickBot="1">
      <c r="A32" s="73" t="s">
        <v>18</v>
      </c>
      <c r="B32" s="74"/>
      <c r="C32" s="75"/>
      <c r="D32" s="47"/>
      <c r="E32" s="13"/>
      <c r="F32" s="13"/>
      <c r="G32" s="13"/>
      <c r="H32" s="14"/>
      <c r="I32" s="21">
        <f t="shared" ref="I32:I41" si="2">IF(D32="x",0.2,0)</f>
        <v>0</v>
      </c>
    </row>
    <row r="33" spans="1:9" ht="15.75" thickBot="1">
      <c r="A33" s="70" t="s">
        <v>19</v>
      </c>
      <c r="B33" s="71"/>
      <c r="C33" s="72"/>
      <c r="D33" s="47"/>
      <c r="E33" s="13"/>
      <c r="F33" s="13"/>
      <c r="G33" s="13"/>
      <c r="H33" s="14"/>
      <c r="I33" s="21">
        <f t="shared" si="2"/>
        <v>0</v>
      </c>
    </row>
    <row r="34" spans="1:9" ht="15.75" thickBot="1">
      <c r="A34" s="73" t="s">
        <v>20</v>
      </c>
      <c r="B34" s="74"/>
      <c r="C34" s="75"/>
      <c r="D34" s="47"/>
      <c r="E34" s="13"/>
      <c r="F34" s="13"/>
      <c r="G34" s="13"/>
      <c r="H34" s="14"/>
      <c r="I34" s="21">
        <f t="shared" si="2"/>
        <v>0</v>
      </c>
    </row>
    <row r="35" spans="1:9" ht="15.75" thickBot="1">
      <c r="A35" s="70" t="s">
        <v>21</v>
      </c>
      <c r="B35" s="71"/>
      <c r="C35" s="72"/>
      <c r="D35" s="47"/>
      <c r="E35" s="13"/>
      <c r="F35" s="13"/>
      <c r="G35" s="13"/>
      <c r="H35" s="14"/>
      <c r="I35" s="21">
        <f t="shared" si="2"/>
        <v>0</v>
      </c>
    </row>
    <row r="36" spans="1:9" ht="15.75" thickBot="1">
      <c r="A36" s="73" t="s">
        <v>23</v>
      </c>
      <c r="B36" s="74"/>
      <c r="C36" s="75"/>
      <c r="D36" s="47"/>
      <c r="E36" s="13"/>
      <c r="F36" s="13"/>
      <c r="G36" s="13"/>
      <c r="H36" s="14"/>
      <c r="I36" s="21">
        <f t="shared" si="2"/>
        <v>0</v>
      </c>
    </row>
    <row r="37" spans="1:9" ht="15.75" thickBot="1">
      <c r="A37" s="70" t="s">
        <v>22</v>
      </c>
      <c r="B37" s="71"/>
      <c r="C37" s="72"/>
      <c r="D37" s="47"/>
      <c r="E37" s="13"/>
      <c r="F37" s="13"/>
      <c r="G37" s="13"/>
      <c r="H37" s="14"/>
      <c r="I37" s="21">
        <f t="shared" si="2"/>
        <v>0</v>
      </c>
    </row>
    <row r="38" spans="1:9" ht="15.75" thickBot="1">
      <c r="A38" s="73" t="s">
        <v>24</v>
      </c>
      <c r="B38" s="74"/>
      <c r="C38" s="75"/>
      <c r="D38" s="47"/>
      <c r="E38" s="13"/>
      <c r="F38" s="13"/>
      <c r="G38" s="13"/>
      <c r="H38" s="14"/>
      <c r="I38" s="21">
        <f t="shared" si="2"/>
        <v>0</v>
      </c>
    </row>
    <row r="39" spans="1:9" ht="15.75" thickBot="1">
      <c r="A39" s="70" t="s">
        <v>25</v>
      </c>
      <c r="B39" s="71"/>
      <c r="C39" s="72"/>
      <c r="D39" s="47"/>
      <c r="E39" s="13"/>
      <c r="F39" s="13"/>
      <c r="G39" s="13"/>
      <c r="H39" s="14"/>
      <c r="I39" s="21">
        <f t="shared" si="2"/>
        <v>0</v>
      </c>
    </row>
    <row r="40" spans="1:9" ht="15.75" thickBot="1">
      <c r="A40" s="73" t="s">
        <v>27</v>
      </c>
      <c r="B40" s="74"/>
      <c r="C40" s="75"/>
      <c r="D40" s="47"/>
      <c r="E40" s="13"/>
      <c r="F40" s="13"/>
      <c r="G40" s="13"/>
      <c r="H40" s="14"/>
      <c r="I40" s="21">
        <f t="shared" si="2"/>
        <v>0</v>
      </c>
    </row>
    <row r="41" spans="1:9" ht="15.75" thickBot="1">
      <c r="A41" s="70" t="s">
        <v>26</v>
      </c>
      <c r="B41" s="71"/>
      <c r="C41" s="72"/>
      <c r="D41" s="47"/>
      <c r="E41" s="13"/>
      <c r="F41" s="13"/>
      <c r="G41" s="13"/>
      <c r="H41" s="14"/>
      <c r="I41" s="21">
        <f t="shared" si="2"/>
        <v>0</v>
      </c>
    </row>
    <row r="42" spans="1:9">
      <c r="A42" s="12"/>
      <c r="B42" s="13"/>
      <c r="C42" s="13"/>
      <c r="D42" s="13"/>
      <c r="E42" s="13"/>
      <c r="F42" s="13"/>
      <c r="G42" s="13"/>
      <c r="H42" s="14"/>
      <c r="I42" s="31">
        <f>IF(SUM(I31:I41)&lt;2,SUM(I31:I41),2)</f>
        <v>0</v>
      </c>
    </row>
    <row r="43" spans="1:9">
      <c r="A43" s="76" t="s">
        <v>73</v>
      </c>
      <c r="B43" s="77"/>
      <c r="C43" s="77"/>
      <c r="D43" s="77"/>
      <c r="E43" s="13"/>
      <c r="F43" s="13"/>
      <c r="G43" s="13"/>
      <c r="H43" s="14"/>
      <c r="I43" s="21"/>
    </row>
    <row r="44" spans="1:9" ht="15.75" thickBot="1">
      <c r="A44" s="28" t="s">
        <v>86</v>
      </c>
      <c r="B44" s="25" t="s">
        <v>10</v>
      </c>
      <c r="C44" s="25" t="s">
        <v>11</v>
      </c>
      <c r="D44" s="25" t="s">
        <v>12</v>
      </c>
      <c r="E44" s="25" t="s">
        <v>79</v>
      </c>
      <c r="F44" s="25" t="s">
        <v>80</v>
      </c>
      <c r="G44" s="13"/>
      <c r="H44" s="14"/>
      <c r="I44" s="21"/>
    </row>
    <row r="45" spans="1:9" ht="15.75" thickBot="1">
      <c r="A45" s="54" t="s">
        <v>72</v>
      </c>
      <c r="B45" s="47"/>
      <c r="C45" s="47"/>
      <c r="D45" s="47"/>
      <c r="E45" s="47"/>
      <c r="F45" s="47"/>
      <c r="G45" s="13"/>
      <c r="H45" s="14"/>
      <c r="I45" s="21"/>
    </row>
    <row r="46" spans="1:9" ht="15.75" thickBot="1">
      <c r="A46" s="55"/>
      <c r="B46" s="25" t="s">
        <v>81</v>
      </c>
      <c r="C46" s="25" t="s">
        <v>82</v>
      </c>
      <c r="D46" s="25" t="s">
        <v>83</v>
      </c>
      <c r="E46" s="25" t="s">
        <v>84</v>
      </c>
      <c r="F46" s="25" t="s">
        <v>85</v>
      </c>
      <c r="G46" s="46" t="s">
        <v>87</v>
      </c>
      <c r="H46" s="14"/>
      <c r="I46" s="21"/>
    </row>
    <row r="47" spans="1:9" ht="15.75" thickBot="1">
      <c r="A47" s="56"/>
      <c r="B47" s="47"/>
      <c r="C47" s="47"/>
      <c r="D47" s="47"/>
      <c r="E47" s="47"/>
      <c r="F47" s="47"/>
      <c r="G47" s="47"/>
      <c r="H47" s="14"/>
      <c r="I47" s="21">
        <f>IF(B45="x",1,IF(C45="x",0.9,IF(D45="x",0.8,IF(E45="X",0.7,IF(F45="X",0.6,IF(B47="X",0.5,IF(C47="X",0.4,IF(D47="X",0.3,IF(E47="X",0.2,IF(F47="X",0.1,0))))))))))</f>
        <v>0</v>
      </c>
    </row>
    <row r="48" spans="1:9">
      <c r="A48" s="12"/>
      <c r="B48" s="13"/>
      <c r="C48" s="13"/>
      <c r="D48" s="13"/>
      <c r="E48" s="13"/>
      <c r="F48" s="13"/>
      <c r="G48" s="13"/>
      <c r="H48" s="14"/>
      <c r="I48" s="27">
        <f>(I42+I47)</f>
        <v>0</v>
      </c>
    </row>
    <row r="49" spans="1:9">
      <c r="A49" s="60" t="s">
        <v>29</v>
      </c>
      <c r="B49" s="61"/>
      <c r="C49" s="61"/>
      <c r="D49" s="13" t="s">
        <v>13</v>
      </c>
      <c r="E49" s="13"/>
      <c r="F49" s="13"/>
      <c r="G49" s="13"/>
      <c r="H49" s="14"/>
      <c r="I49" s="21"/>
    </row>
    <row r="50" spans="1:9" ht="15.75" thickBot="1">
      <c r="A50" s="12"/>
      <c r="B50" s="13"/>
      <c r="C50" s="13"/>
      <c r="D50" s="13"/>
      <c r="E50" s="13"/>
      <c r="F50" s="13"/>
      <c r="G50" s="13"/>
      <c r="H50" s="14"/>
      <c r="I50" s="21"/>
    </row>
    <row r="51" spans="1:9" ht="15.75" thickBot="1">
      <c r="A51" s="70" t="s">
        <v>30</v>
      </c>
      <c r="B51" s="71"/>
      <c r="C51" s="72"/>
      <c r="D51" s="47"/>
      <c r="E51" s="13"/>
      <c r="F51" s="13"/>
      <c r="G51" s="13"/>
      <c r="H51" s="14"/>
      <c r="I51" s="21">
        <f t="shared" ref="I51:I60" si="3">IF(D51="x",0.2,0)</f>
        <v>0</v>
      </c>
    </row>
    <row r="52" spans="1:9" ht="15.75" thickBot="1">
      <c r="A52" s="73" t="s">
        <v>31</v>
      </c>
      <c r="B52" s="74"/>
      <c r="C52" s="75"/>
      <c r="D52" s="47"/>
      <c r="E52" s="13"/>
      <c r="F52" s="13"/>
      <c r="G52" s="13"/>
      <c r="H52" s="14"/>
      <c r="I52" s="21">
        <f t="shared" si="3"/>
        <v>0</v>
      </c>
    </row>
    <row r="53" spans="1:9" ht="15.75" thickBot="1">
      <c r="A53" s="70" t="s">
        <v>32</v>
      </c>
      <c r="B53" s="71"/>
      <c r="C53" s="72"/>
      <c r="D53" s="47"/>
      <c r="E53" s="13"/>
      <c r="F53" s="13"/>
      <c r="G53" s="13"/>
      <c r="H53" s="14"/>
      <c r="I53" s="21">
        <f t="shared" si="3"/>
        <v>0</v>
      </c>
    </row>
    <row r="54" spans="1:9" ht="15.75" thickBot="1">
      <c r="A54" s="73" t="s">
        <v>33</v>
      </c>
      <c r="B54" s="74"/>
      <c r="C54" s="75"/>
      <c r="D54" s="47"/>
      <c r="E54" s="13"/>
      <c r="F54" s="13"/>
      <c r="G54" s="13"/>
      <c r="H54" s="14"/>
      <c r="I54" s="21">
        <f t="shared" si="3"/>
        <v>0</v>
      </c>
    </row>
    <row r="55" spans="1:9" ht="15.75" thickBot="1">
      <c r="A55" s="70" t="s">
        <v>34</v>
      </c>
      <c r="B55" s="71"/>
      <c r="C55" s="72"/>
      <c r="D55" s="47"/>
      <c r="E55" s="13"/>
      <c r="F55" s="13"/>
      <c r="G55" s="13"/>
      <c r="H55" s="14"/>
      <c r="I55" s="21">
        <f t="shared" si="3"/>
        <v>0</v>
      </c>
    </row>
    <row r="56" spans="1:9" ht="15.75" thickBot="1">
      <c r="A56" s="78" t="s">
        <v>35</v>
      </c>
      <c r="B56" s="79"/>
      <c r="C56" s="80"/>
      <c r="D56" s="47"/>
      <c r="E56" s="13"/>
      <c r="F56" s="13"/>
      <c r="G56" s="13"/>
      <c r="H56" s="14"/>
      <c r="I56" s="21">
        <f t="shared" si="3"/>
        <v>0</v>
      </c>
    </row>
    <row r="57" spans="1:9" ht="15.75" thickBot="1">
      <c r="A57" s="81" t="s">
        <v>36</v>
      </c>
      <c r="B57" s="82"/>
      <c r="C57" s="83"/>
      <c r="D57" s="47"/>
      <c r="E57" s="13"/>
      <c r="F57" s="13"/>
      <c r="G57" s="13"/>
      <c r="H57" s="14"/>
      <c r="I57" s="21">
        <f t="shared" si="3"/>
        <v>0</v>
      </c>
    </row>
    <row r="58" spans="1:9" ht="15.75" thickBot="1">
      <c r="A58" s="73" t="s">
        <v>37</v>
      </c>
      <c r="B58" s="74"/>
      <c r="C58" s="75"/>
      <c r="D58" s="47"/>
      <c r="E58" s="13"/>
      <c r="F58" s="13"/>
      <c r="G58" s="13"/>
      <c r="H58" s="14"/>
      <c r="I58" s="21">
        <f t="shared" si="3"/>
        <v>0</v>
      </c>
    </row>
    <row r="59" spans="1:9" ht="15.75" thickBot="1">
      <c r="A59" s="70" t="s">
        <v>38</v>
      </c>
      <c r="B59" s="71"/>
      <c r="C59" s="72"/>
      <c r="D59" s="47"/>
      <c r="E59" s="13"/>
      <c r="F59" s="13"/>
      <c r="G59" s="13"/>
      <c r="H59" s="14"/>
      <c r="I59" s="21">
        <f t="shared" si="3"/>
        <v>0</v>
      </c>
    </row>
    <row r="60" spans="1:9" ht="15.75" thickBot="1">
      <c r="A60" s="73" t="s">
        <v>39</v>
      </c>
      <c r="B60" s="74"/>
      <c r="C60" s="75"/>
      <c r="D60" s="47"/>
      <c r="E60" s="13"/>
      <c r="F60" s="13"/>
      <c r="G60" s="13"/>
      <c r="H60" s="14"/>
      <c r="I60" s="21">
        <f t="shared" si="3"/>
        <v>0</v>
      </c>
    </row>
    <row r="61" spans="1:9">
      <c r="A61" s="12"/>
      <c r="B61" s="13"/>
      <c r="C61" s="13"/>
      <c r="D61" s="13"/>
      <c r="E61" s="13"/>
      <c r="F61" s="13"/>
      <c r="G61" s="13"/>
      <c r="H61" s="14"/>
      <c r="I61" s="31">
        <f>IF(SUM(I50:I60)&lt;1,SUM(I50:I60),1)</f>
        <v>0</v>
      </c>
    </row>
    <row r="62" spans="1:9">
      <c r="A62" s="76" t="s">
        <v>40</v>
      </c>
      <c r="B62" s="77"/>
      <c r="C62" s="77"/>
      <c r="D62" s="77"/>
      <c r="E62" s="13"/>
      <c r="F62" s="13"/>
      <c r="G62" s="13"/>
      <c r="H62" s="14"/>
      <c r="I62" s="21"/>
    </row>
    <row r="63" spans="1:9" ht="15.75" thickBot="1">
      <c r="A63" s="28" t="s">
        <v>86</v>
      </c>
      <c r="B63" s="25" t="s">
        <v>10</v>
      </c>
      <c r="C63" s="25" t="s">
        <v>11</v>
      </c>
      <c r="D63" s="25" t="s">
        <v>12</v>
      </c>
      <c r="E63" s="25" t="s">
        <v>79</v>
      </c>
      <c r="F63" s="25" t="s">
        <v>80</v>
      </c>
      <c r="G63" s="13"/>
      <c r="H63" s="14"/>
      <c r="I63" s="21"/>
    </row>
    <row r="64" spans="1:9" ht="15.75" thickBot="1">
      <c r="A64" s="54" t="s">
        <v>88</v>
      </c>
      <c r="B64" s="47"/>
      <c r="C64" s="47"/>
      <c r="D64" s="47"/>
      <c r="E64" s="47"/>
      <c r="F64" s="47"/>
      <c r="G64" s="13"/>
      <c r="H64" s="14"/>
      <c r="I64" s="21"/>
    </row>
    <row r="65" spans="1:9" ht="15.75" thickBot="1">
      <c r="A65" s="55"/>
      <c r="B65" s="25" t="s">
        <v>81</v>
      </c>
      <c r="C65" s="25" t="s">
        <v>82</v>
      </c>
      <c r="D65" s="25" t="s">
        <v>83</v>
      </c>
      <c r="E65" s="25" t="s">
        <v>84</v>
      </c>
      <c r="F65" s="25" t="s">
        <v>85</v>
      </c>
      <c r="G65" s="46" t="s">
        <v>87</v>
      </c>
      <c r="H65" s="14"/>
      <c r="I65" s="21"/>
    </row>
    <row r="66" spans="1:9" ht="15.75" thickBot="1">
      <c r="A66" s="56"/>
      <c r="B66" s="47"/>
      <c r="C66" s="47"/>
      <c r="D66" s="47"/>
      <c r="E66" s="47"/>
      <c r="F66" s="47"/>
      <c r="G66" s="47"/>
      <c r="H66" s="14"/>
      <c r="I66" s="21">
        <f>IF(B64="x",1,IF(C64="x",0.9,IF(D64="x",0.8,IF(E64="X",0.7,IF(F64="X",0.6,IF(B66="X",0.5,IF(C66="X",0.4,IF(D66="X",0.3,IF(E66="X",0.2,IF(F66="X",0.1,0))))))))))</f>
        <v>0</v>
      </c>
    </row>
    <row r="67" spans="1:9">
      <c r="A67" s="12"/>
      <c r="B67" s="13"/>
      <c r="C67" s="13"/>
      <c r="D67" s="13"/>
      <c r="E67" s="13"/>
      <c r="F67" s="13"/>
      <c r="G67" s="13"/>
      <c r="H67" s="14"/>
      <c r="I67" s="27">
        <f>I61+I66</f>
        <v>0</v>
      </c>
    </row>
    <row r="68" spans="1:9">
      <c r="A68" s="60" t="s">
        <v>41</v>
      </c>
      <c r="B68" s="61"/>
      <c r="C68" s="61"/>
      <c r="D68" s="13" t="s">
        <v>48</v>
      </c>
      <c r="E68" s="13"/>
      <c r="F68" s="13"/>
      <c r="G68" s="13"/>
      <c r="H68" s="14"/>
      <c r="I68" s="21"/>
    </row>
    <row r="69" spans="1:9" ht="15.75" thickBot="1">
      <c r="A69" s="12"/>
      <c r="B69" s="13"/>
      <c r="C69" s="13"/>
      <c r="D69" s="13"/>
      <c r="E69" s="13"/>
      <c r="F69" s="13"/>
      <c r="G69" s="13"/>
      <c r="H69" s="14"/>
      <c r="I69" s="21"/>
    </row>
    <row r="70" spans="1:9" ht="15.75" thickBot="1">
      <c r="A70" s="70" t="s">
        <v>44</v>
      </c>
      <c r="B70" s="71"/>
      <c r="C70" s="72"/>
      <c r="D70" s="47"/>
      <c r="E70" s="13"/>
      <c r="F70" s="13"/>
      <c r="G70" s="13"/>
      <c r="H70" s="14"/>
      <c r="I70" s="21">
        <f>IF(D70="x",2,0)</f>
        <v>0</v>
      </c>
    </row>
    <row r="71" spans="1:9" ht="15.75" thickBot="1">
      <c r="A71" s="65" t="s">
        <v>45</v>
      </c>
      <c r="B71" s="66"/>
      <c r="C71" s="67"/>
      <c r="D71" s="47"/>
      <c r="E71" s="13"/>
      <c r="F71" s="13"/>
      <c r="G71" s="13"/>
      <c r="H71" s="14"/>
      <c r="I71" s="21">
        <f>IF(D71="x",2,0)</f>
        <v>0</v>
      </c>
    </row>
    <row r="72" spans="1:9" ht="15.75" thickBot="1">
      <c r="A72" s="68"/>
      <c r="B72" s="69"/>
      <c r="C72" s="69"/>
      <c r="D72" s="13"/>
      <c r="E72" s="13"/>
      <c r="F72" s="13"/>
      <c r="G72" s="13"/>
      <c r="H72" s="14"/>
      <c r="I72" s="21"/>
    </row>
    <row r="73" spans="1:9" ht="15.75" thickBot="1">
      <c r="A73" s="70" t="s">
        <v>42</v>
      </c>
      <c r="B73" s="71"/>
      <c r="C73" s="72"/>
      <c r="D73" s="47"/>
      <c r="E73" s="13"/>
      <c r="F73" s="13"/>
      <c r="G73" s="13"/>
      <c r="H73" s="14"/>
      <c r="I73" s="21">
        <f>IF(D73="x",0.5,0)</f>
        <v>0</v>
      </c>
    </row>
    <row r="74" spans="1:9" ht="15.75" thickBot="1">
      <c r="A74" s="65" t="s">
        <v>43</v>
      </c>
      <c r="B74" s="66"/>
      <c r="C74" s="67"/>
      <c r="D74" s="47"/>
      <c r="E74" s="13"/>
      <c r="F74" s="13"/>
      <c r="G74" s="13"/>
      <c r="H74" s="14"/>
      <c r="I74" s="21">
        <f>IF(D74="x",0.5,0)</f>
        <v>0</v>
      </c>
    </row>
    <row r="75" spans="1:9">
      <c r="A75" s="12"/>
      <c r="B75" s="13"/>
      <c r="C75" s="13"/>
      <c r="D75" s="13"/>
      <c r="E75" s="13"/>
      <c r="F75" s="13"/>
      <c r="G75" s="13"/>
      <c r="H75" s="14"/>
      <c r="I75" s="27">
        <f>I70+I71+I73+I74</f>
        <v>0</v>
      </c>
    </row>
    <row r="76" spans="1:9">
      <c r="A76" s="60" t="s">
        <v>47</v>
      </c>
      <c r="B76" s="61"/>
      <c r="C76" s="61"/>
      <c r="D76" s="13" t="s">
        <v>48</v>
      </c>
      <c r="E76" s="13"/>
      <c r="F76" s="13"/>
      <c r="G76" s="13"/>
      <c r="H76" s="14"/>
      <c r="I76" s="21"/>
    </row>
    <row r="77" spans="1:9" ht="15.75" thickBot="1">
      <c r="A77" s="12"/>
      <c r="B77" s="13"/>
      <c r="C77" s="13"/>
      <c r="D77" s="13"/>
      <c r="E77" s="13"/>
      <c r="F77" s="13"/>
      <c r="G77" s="13"/>
      <c r="H77" s="14"/>
      <c r="I77" s="21"/>
    </row>
    <row r="78" spans="1:9" ht="19.5" thickBot="1">
      <c r="A78" s="62" t="s">
        <v>46</v>
      </c>
      <c r="B78" s="63"/>
      <c r="C78" s="64"/>
      <c r="D78" s="47"/>
      <c r="E78" s="13"/>
      <c r="F78" s="13"/>
      <c r="G78" s="13"/>
      <c r="H78" s="14"/>
      <c r="I78" s="21">
        <f>IF(D78="x",2,0)</f>
        <v>0</v>
      </c>
    </row>
    <row r="79" spans="1:9">
      <c r="A79" s="12"/>
      <c r="B79" s="13"/>
      <c r="C79" s="13"/>
      <c r="D79" s="13"/>
      <c r="E79" s="13"/>
      <c r="F79" s="13"/>
      <c r="G79" s="13"/>
      <c r="H79" s="14"/>
      <c r="I79" s="27">
        <f>I78</f>
        <v>0</v>
      </c>
    </row>
    <row r="80" spans="1:9">
      <c r="A80" s="60" t="s">
        <v>50</v>
      </c>
      <c r="B80" s="61"/>
      <c r="C80" s="61"/>
      <c r="D80" s="13" t="s">
        <v>48</v>
      </c>
      <c r="E80" s="13"/>
      <c r="F80" s="13"/>
      <c r="G80" s="13"/>
      <c r="H80" s="14"/>
      <c r="I80" s="21"/>
    </row>
    <row r="81" spans="1:9" ht="15.75" thickBot="1">
      <c r="A81" s="32"/>
      <c r="B81" s="13"/>
      <c r="C81" s="13"/>
      <c r="D81" s="13"/>
      <c r="E81" s="13"/>
      <c r="F81" s="13"/>
      <c r="G81" s="13"/>
      <c r="H81" s="14"/>
      <c r="I81" s="21"/>
    </row>
    <row r="82" spans="1:9" ht="19.5" thickBot="1">
      <c r="A82" s="62" t="s">
        <v>49</v>
      </c>
      <c r="B82" s="63"/>
      <c r="C82" s="64"/>
      <c r="D82" s="47"/>
      <c r="E82" s="13"/>
      <c r="F82" s="13"/>
      <c r="G82" s="13"/>
      <c r="H82" s="14"/>
      <c r="I82" s="21">
        <f>IF(D82="x",1,0)</f>
        <v>0</v>
      </c>
    </row>
    <row r="83" spans="1:9">
      <c r="A83" s="12"/>
      <c r="B83" s="13"/>
      <c r="C83" s="13"/>
      <c r="D83" s="13"/>
      <c r="E83" s="13"/>
      <c r="F83" s="13"/>
      <c r="G83" s="13"/>
      <c r="H83" s="14"/>
      <c r="I83" s="27">
        <f>I82</f>
        <v>0</v>
      </c>
    </row>
    <row r="84" spans="1:9">
      <c r="A84" s="60" t="s">
        <v>66</v>
      </c>
      <c r="B84" s="61"/>
      <c r="C84" s="61"/>
      <c r="D84" s="13" t="s">
        <v>53</v>
      </c>
      <c r="E84" s="13"/>
      <c r="F84" s="13"/>
      <c r="G84" s="13"/>
      <c r="H84" s="14"/>
      <c r="I84" s="21"/>
    </row>
    <row r="85" spans="1:9">
      <c r="A85" s="12"/>
      <c r="B85" s="13"/>
      <c r="C85" s="13"/>
      <c r="D85" s="13"/>
      <c r="E85" s="13"/>
      <c r="F85" s="13"/>
      <c r="G85" s="33"/>
      <c r="H85" s="14"/>
      <c r="I85" s="21"/>
    </row>
    <row r="86" spans="1:9" ht="15.75" thickBot="1">
      <c r="A86" s="52" t="s">
        <v>54</v>
      </c>
      <c r="B86" s="53"/>
      <c r="C86" s="53"/>
      <c r="D86" s="53"/>
      <c r="E86" s="13"/>
      <c r="F86" s="13"/>
      <c r="G86" s="33" t="s">
        <v>56</v>
      </c>
      <c r="H86" s="14"/>
      <c r="I86" s="21"/>
    </row>
    <row r="87" spans="1:9" ht="15.75" thickBot="1">
      <c r="A87" s="34" t="s">
        <v>52</v>
      </c>
      <c r="B87" s="85"/>
      <c r="C87" s="86"/>
      <c r="D87" s="86"/>
      <c r="E87" s="86"/>
      <c r="F87" s="87"/>
      <c r="G87" s="47"/>
      <c r="H87" s="14"/>
      <c r="I87" s="21">
        <f>IF(G87="x",0.2,0)</f>
        <v>0</v>
      </c>
    </row>
    <row r="88" spans="1:9" ht="15.75" thickBot="1">
      <c r="A88" s="35" t="s">
        <v>51</v>
      </c>
      <c r="B88" s="88"/>
      <c r="C88" s="20"/>
      <c r="D88" s="20"/>
      <c r="E88" s="20"/>
      <c r="F88" s="20"/>
      <c r="G88" s="13"/>
      <c r="H88" s="14"/>
      <c r="I88" s="21"/>
    </row>
    <row r="89" spans="1:9" ht="15.75" thickBot="1">
      <c r="A89" s="23"/>
      <c r="B89" s="13"/>
      <c r="C89" s="13"/>
      <c r="D89" s="13"/>
      <c r="E89" s="13"/>
      <c r="F89" s="13"/>
      <c r="G89" s="13"/>
      <c r="H89" s="14"/>
      <c r="I89" s="21"/>
    </row>
    <row r="90" spans="1:9" ht="15.75" thickBot="1">
      <c r="A90" s="34" t="s">
        <v>52</v>
      </c>
      <c r="B90" s="85"/>
      <c r="C90" s="86"/>
      <c r="D90" s="86"/>
      <c r="E90" s="86"/>
      <c r="F90" s="87"/>
      <c r="G90" s="47"/>
      <c r="H90" s="14"/>
      <c r="I90" s="21">
        <f>IF(G90="x",0.2,0)</f>
        <v>0</v>
      </c>
    </row>
    <row r="91" spans="1:9" ht="15.75" thickBot="1">
      <c r="A91" s="35" t="s">
        <v>51</v>
      </c>
      <c r="B91" s="88"/>
      <c r="C91" s="20"/>
      <c r="D91" s="20"/>
      <c r="E91" s="20"/>
      <c r="F91" s="20"/>
      <c r="G91" s="13"/>
      <c r="H91" s="14"/>
      <c r="I91" s="21"/>
    </row>
    <row r="92" spans="1:9" ht="15.75" thickBot="1">
      <c r="A92" s="23"/>
      <c r="B92" s="13"/>
      <c r="C92" s="13"/>
      <c r="D92" s="13"/>
      <c r="E92" s="13"/>
      <c r="F92" s="13"/>
      <c r="G92" s="13"/>
      <c r="H92" s="14"/>
      <c r="I92" s="21"/>
    </row>
    <row r="93" spans="1:9" ht="15.75" thickBot="1">
      <c r="A93" s="34" t="s">
        <v>52</v>
      </c>
      <c r="B93" s="85"/>
      <c r="C93" s="86"/>
      <c r="D93" s="86"/>
      <c r="E93" s="86"/>
      <c r="F93" s="87"/>
      <c r="G93" s="47"/>
      <c r="H93" s="14"/>
      <c r="I93" s="21">
        <f>IF(G93="x",0.2,0)</f>
        <v>0</v>
      </c>
    </row>
    <row r="94" spans="1:9" ht="15.75" thickBot="1">
      <c r="A94" s="35" t="s">
        <v>51</v>
      </c>
      <c r="B94" s="88"/>
      <c r="C94" s="20"/>
      <c r="D94" s="20"/>
      <c r="E94" s="20"/>
      <c r="F94" s="20"/>
      <c r="G94" s="13"/>
      <c r="H94" s="14"/>
      <c r="I94" s="21"/>
    </row>
    <row r="95" spans="1:9" ht="15.75" thickBot="1">
      <c r="A95" s="23"/>
      <c r="B95" s="13"/>
      <c r="C95" s="13"/>
      <c r="D95" s="13"/>
      <c r="E95" s="13"/>
      <c r="F95" s="13"/>
      <c r="G95" s="13"/>
      <c r="H95" s="14"/>
      <c r="I95" s="21"/>
    </row>
    <row r="96" spans="1:9" ht="15.75" thickBot="1">
      <c r="A96" s="34" t="s">
        <v>52</v>
      </c>
      <c r="B96" s="85"/>
      <c r="C96" s="86"/>
      <c r="D96" s="86"/>
      <c r="E96" s="86"/>
      <c r="F96" s="87"/>
      <c r="G96" s="47"/>
      <c r="H96" s="14"/>
      <c r="I96" s="21">
        <f>IF(G96="x",0.2,0)</f>
        <v>0</v>
      </c>
    </row>
    <row r="97" spans="1:9" ht="15.75" thickBot="1">
      <c r="A97" s="34" t="s">
        <v>51</v>
      </c>
      <c r="B97" s="88"/>
      <c r="C97" s="20"/>
      <c r="D97" s="20"/>
      <c r="E97" s="20"/>
      <c r="F97" s="20"/>
      <c r="G97" s="13"/>
      <c r="H97" s="14"/>
      <c r="I97" s="21"/>
    </row>
    <row r="98" spans="1:9" ht="15.75" thickBot="1">
      <c r="A98" s="22"/>
      <c r="B98" s="13"/>
      <c r="C98" s="13"/>
      <c r="D98" s="13"/>
      <c r="E98" s="13"/>
      <c r="F98" s="13"/>
      <c r="G98" s="13"/>
      <c r="H98" s="14"/>
      <c r="I98" s="21"/>
    </row>
    <row r="99" spans="1:9" ht="15.75" thickBot="1">
      <c r="A99" s="34" t="s">
        <v>52</v>
      </c>
      <c r="B99" s="85"/>
      <c r="C99" s="86"/>
      <c r="D99" s="86"/>
      <c r="E99" s="86"/>
      <c r="F99" s="87"/>
      <c r="G99" s="47"/>
      <c r="H99" s="14"/>
      <c r="I99" s="21">
        <f>IF(G99="x",0.2,0)</f>
        <v>0</v>
      </c>
    </row>
    <row r="100" spans="1:9" ht="15.75" thickBot="1">
      <c r="A100" s="35" t="s">
        <v>51</v>
      </c>
      <c r="B100" s="88"/>
      <c r="C100" s="20"/>
      <c r="D100" s="20"/>
      <c r="E100" s="20"/>
      <c r="F100" s="20"/>
      <c r="G100" s="13"/>
      <c r="H100" s="14"/>
      <c r="I100" s="21"/>
    </row>
    <row r="101" spans="1:9" ht="15.75" thickBot="1">
      <c r="A101" s="12"/>
      <c r="B101" s="13"/>
      <c r="C101" s="13"/>
      <c r="D101" s="13"/>
      <c r="E101" s="13"/>
      <c r="F101" s="13"/>
      <c r="G101" s="13"/>
      <c r="H101" s="14"/>
      <c r="I101" s="27">
        <f>I99+I96+I93+I90+I87</f>
        <v>0</v>
      </c>
    </row>
    <row r="102" spans="1:9" ht="99" customHeight="1" thickBot="1">
      <c r="A102" s="57" t="s">
        <v>55</v>
      </c>
      <c r="B102" s="58"/>
      <c r="C102" s="58"/>
      <c r="D102" s="58"/>
      <c r="E102" s="58"/>
      <c r="F102" s="59"/>
      <c r="G102" s="13"/>
      <c r="H102" s="14"/>
      <c r="I102" s="21"/>
    </row>
    <row r="103" spans="1:9" ht="27" thickBot="1">
      <c r="A103" s="36"/>
      <c r="B103" s="37"/>
      <c r="C103" s="37"/>
      <c r="D103" s="37"/>
      <c r="E103" s="37"/>
      <c r="F103" s="37"/>
      <c r="G103" s="37"/>
      <c r="H103" s="38"/>
      <c r="I103" s="48">
        <f>I101+I83+I79+I75+I67+I48+I28+I19</f>
        <v>0</v>
      </c>
    </row>
  </sheetData>
  <sheetProtection password="C719" sheet="1" objects="1" scenarios="1" selectLockedCells="1"/>
  <mergeCells count="50">
    <mergeCell ref="A33:C33"/>
    <mergeCell ref="A13:C13"/>
    <mergeCell ref="A11:C11"/>
    <mergeCell ref="A20:C20"/>
    <mergeCell ref="A22:C22"/>
    <mergeCell ref="A29:C29"/>
    <mergeCell ref="A31:C31"/>
    <mergeCell ref="A32:C32"/>
    <mergeCell ref="A52:C52"/>
    <mergeCell ref="A34:C34"/>
    <mergeCell ref="A35:C35"/>
    <mergeCell ref="A36:C36"/>
    <mergeCell ref="A37:C37"/>
    <mergeCell ref="A38:C38"/>
    <mergeCell ref="A39:C39"/>
    <mergeCell ref="A40:C40"/>
    <mergeCell ref="A41:C41"/>
    <mergeCell ref="A43:D43"/>
    <mergeCell ref="A49:C49"/>
    <mergeCell ref="A51:C51"/>
    <mergeCell ref="A62:D62"/>
    <mergeCell ref="A68:C68"/>
    <mergeCell ref="A70:C70"/>
    <mergeCell ref="A53:C53"/>
    <mergeCell ref="A54:C54"/>
    <mergeCell ref="A55:C55"/>
    <mergeCell ref="A56:C56"/>
    <mergeCell ref="A57:C57"/>
    <mergeCell ref="A58:C58"/>
    <mergeCell ref="A102:F102"/>
    <mergeCell ref="A80:C80"/>
    <mergeCell ref="A82:C82"/>
    <mergeCell ref="A84:C84"/>
    <mergeCell ref="B87:F87"/>
    <mergeCell ref="B93:F93"/>
    <mergeCell ref="B99:F99"/>
    <mergeCell ref="A5:H5"/>
    <mergeCell ref="A86:D86"/>
    <mergeCell ref="A45:A47"/>
    <mergeCell ref="A64:A66"/>
    <mergeCell ref="B90:F90"/>
    <mergeCell ref="B96:F96"/>
    <mergeCell ref="A71:C71"/>
    <mergeCell ref="A72:C72"/>
    <mergeCell ref="A73:C73"/>
    <mergeCell ref="A74:C74"/>
    <mergeCell ref="A76:C76"/>
    <mergeCell ref="A78:C78"/>
    <mergeCell ref="A59:C59"/>
    <mergeCell ref="A60:C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opLeftCell="A94" workbookViewId="0">
      <selection activeCell="E16" sqref="E16"/>
    </sheetView>
  </sheetViews>
  <sheetFormatPr baseColWidth="10" defaultRowHeight="15"/>
  <cols>
    <col min="1" max="1" width="22.7109375" customWidth="1"/>
    <col min="2" max="9" width="13" customWidth="1"/>
    <col min="249" max="249" width="4.7109375" customWidth="1"/>
    <col min="250" max="250" width="19.42578125" customWidth="1"/>
    <col min="251" max="251" width="14.28515625" customWidth="1"/>
    <col min="252" max="252" width="16.42578125" customWidth="1"/>
    <col min="253" max="253" width="17" customWidth="1"/>
    <col min="505" max="505" width="4.7109375" customWidth="1"/>
    <col min="506" max="506" width="19.42578125" customWidth="1"/>
    <col min="507" max="507" width="14.28515625" customWidth="1"/>
    <col min="508" max="508" width="16.42578125" customWidth="1"/>
    <col min="509" max="509" width="17" customWidth="1"/>
    <col min="761" max="761" width="4.7109375" customWidth="1"/>
    <col min="762" max="762" width="19.42578125" customWidth="1"/>
    <col min="763" max="763" width="14.28515625" customWidth="1"/>
    <col min="764" max="764" width="16.42578125" customWidth="1"/>
    <col min="765" max="765" width="17" customWidth="1"/>
    <col min="1017" max="1017" width="4.7109375" customWidth="1"/>
    <col min="1018" max="1018" width="19.42578125" customWidth="1"/>
    <col min="1019" max="1019" width="14.28515625" customWidth="1"/>
    <col min="1020" max="1020" width="16.42578125" customWidth="1"/>
    <col min="1021" max="1021" width="17" customWidth="1"/>
    <col min="1273" max="1273" width="4.7109375" customWidth="1"/>
    <col min="1274" max="1274" width="19.42578125" customWidth="1"/>
    <col min="1275" max="1275" width="14.28515625" customWidth="1"/>
    <col min="1276" max="1276" width="16.42578125" customWidth="1"/>
    <col min="1277" max="1277" width="17" customWidth="1"/>
    <col min="1529" max="1529" width="4.7109375" customWidth="1"/>
    <col min="1530" max="1530" width="19.42578125" customWidth="1"/>
    <col min="1531" max="1531" width="14.28515625" customWidth="1"/>
    <col min="1532" max="1532" width="16.42578125" customWidth="1"/>
    <col min="1533" max="1533" width="17" customWidth="1"/>
    <col min="1785" max="1785" width="4.7109375" customWidth="1"/>
    <col min="1786" max="1786" width="19.42578125" customWidth="1"/>
    <col min="1787" max="1787" width="14.28515625" customWidth="1"/>
    <col min="1788" max="1788" width="16.42578125" customWidth="1"/>
    <col min="1789" max="1789" width="17" customWidth="1"/>
    <col min="2041" max="2041" width="4.7109375" customWidth="1"/>
    <col min="2042" max="2042" width="19.42578125" customWidth="1"/>
    <col min="2043" max="2043" width="14.28515625" customWidth="1"/>
    <col min="2044" max="2044" width="16.42578125" customWidth="1"/>
    <col min="2045" max="2045" width="17" customWidth="1"/>
    <col min="2297" max="2297" width="4.7109375" customWidth="1"/>
    <col min="2298" max="2298" width="19.42578125" customWidth="1"/>
    <col min="2299" max="2299" width="14.28515625" customWidth="1"/>
    <col min="2300" max="2300" width="16.42578125" customWidth="1"/>
    <col min="2301" max="2301" width="17" customWidth="1"/>
    <col min="2553" max="2553" width="4.7109375" customWidth="1"/>
    <col min="2554" max="2554" width="19.42578125" customWidth="1"/>
    <col min="2555" max="2555" width="14.28515625" customWidth="1"/>
    <col min="2556" max="2556" width="16.42578125" customWidth="1"/>
    <col min="2557" max="2557" width="17" customWidth="1"/>
    <col min="2809" max="2809" width="4.7109375" customWidth="1"/>
    <col min="2810" max="2810" width="19.42578125" customWidth="1"/>
    <col min="2811" max="2811" width="14.28515625" customWidth="1"/>
    <col min="2812" max="2812" width="16.42578125" customWidth="1"/>
    <col min="2813" max="2813" width="17" customWidth="1"/>
    <col min="3065" max="3065" width="4.7109375" customWidth="1"/>
    <col min="3066" max="3066" width="19.42578125" customWidth="1"/>
    <col min="3067" max="3067" width="14.28515625" customWidth="1"/>
    <col min="3068" max="3068" width="16.42578125" customWidth="1"/>
    <col min="3069" max="3069" width="17" customWidth="1"/>
    <col min="3321" max="3321" width="4.7109375" customWidth="1"/>
    <col min="3322" max="3322" width="19.42578125" customWidth="1"/>
    <col min="3323" max="3323" width="14.28515625" customWidth="1"/>
    <col min="3324" max="3324" width="16.42578125" customWidth="1"/>
    <col min="3325" max="3325" width="17" customWidth="1"/>
    <col min="3577" max="3577" width="4.7109375" customWidth="1"/>
    <col min="3578" max="3578" width="19.42578125" customWidth="1"/>
    <col min="3579" max="3579" width="14.28515625" customWidth="1"/>
    <col min="3580" max="3580" width="16.42578125" customWidth="1"/>
    <col min="3581" max="3581" width="17" customWidth="1"/>
    <col min="3833" max="3833" width="4.7109375" customWidth="1"/>
    <col min="3834" max="3834" width="19.42578125" customWidth="1"/>
    <col min="3835" max="3835" width="14.28515625" customWidth="1"/>
    <col min="3836" max="3836" width="16.42578125" customWidth="1"/>
    <col min="3837" max="3837" width="17" customWidth="1"/>
    <col min="4089" max="4089" width="4.7109375" customWidth="1"/>
    <col min="4090" max="4090" width="19.42578125" customWidth="1"/>
    <col min="4091" max="4091" width="14.28515625" customWidth="1"/>
    <col min="4092" max="4092" width="16.42578125" customWidth="1"/>
    <col min="4093" max="4093" width="17" customWidth="1"/>
    <col min="4345" max="4345" width="4.7109375" customWidth="1"/>
    <col min="4346" max="4346" width="19.42578125" customWidth="1"/>
    <col min="4347" max="4347" width="14.28515625" customWidth="1"/>
    <col min="4348" max="4348" width="16.42578125" customWidth="1"/>
    <col min="4349" max="4349" width="17" customWidth="1"/>
    <col min="4601" max="4601" width="4.7109375" customWidth="1"/>
    <col min="4602" max="4602" width="19.42578125" customWidth="1"/>
    <col min="4603" max="4603" width="14.28515625" customWidth="1"/>
    <col min="4604" max="4604" width="16.42578125" customWidth="1"/>
    <col min="4605" max="4605" width="17" customWidth="1"/>
    <col min="4857" max="4857" width="4.7109375" customWidth="1"/>
    <col min="4858" max="4858" width="19.42578125" customWidth="1"/>
    <col min="4859" max="4859" width="14.28515625" customWidth="1"/>
    <col min="4860" max="4860" width="16.42578125" customWidth="1"/>
    <col min="4861" max="4861" width="17" customWidth="1"/>
    <col min="5113" max="5113" width="4.7109375" customWidth="1"/>
    <col min="5114" max="5114" width="19.42578125" customWidth="1"/>
    <col min="5115" max="5115" width="14.28515625" customWidth="1"/>
    <col min="5116" max="5116" width="16.42578125" customWidth="1"/>
    <col min="5117" max="5117" width="17" customWidth="1"/>
    <col min="5369" max="5369" width="4.7109375" customWidth="1"/>
    <col min="5370" max="5370" width="19.42578125" customWidth="1"/>
    <col min="5371" max="5371" width="14.28515625" customWidth="1"/>
    <col min="5372" max="5372" width="16.42578125" customWidth="1"/>
    <col min="5373" max="5373" width="17" customWidth="1"/>
    <col min="5625" max="5625" width="4.7109375" customWidth="1"/>
    <col min="5626" max="5626" width="19.42578125" customWidth="1"/>
    <col min="5627" max="5627" width="14.28515625" customWidth="1"/>
    <col min="5628" max="5628" width="16.42578125" customWidth="1"/>
    <col min="5629" max="5629" width="17" customWidth="1"/>
    <col min="5881" max="5881" width="4.7109375" customWidth="1"/>
    <col min="5882" max="5882" width="19.42578125" customWidth="1"/>
    <col min="5883" max="5883" width="14.28515625" customWidth="1"/>
    <col min="5884" max="5884" width="16.42578125" customWidth="1"/>
    <col min="5885" max="5885" width="17" customWidth="1"/>
    <col min="6137" max="6137" width="4.7109375" customWidth="1"/>
    <col min="6138" max="6138" width="19.42578125" customWidth="1"/>
    <col min="6139" max="6139" width="14.28515625" customWidth="1"/>
    <col min="6140" max="6140" width="16.42578125" customWidth="1"/>
    <col min="6141" max="6141" width="17" customWidth="1"/>
    <col min="6393" max="6393" width="4.7109375" customWidth="1"/>
    <col min="6394" max="6394" width="19.42578125" customWidth="1"/>
    <col min="6395" max="6395" width="14.28515625" customWidth="1"/>
    <col min="6396" max="6396" width="16.42578125" customWidth="1"/>
    <col min="6397" max="6397" width="17" customWidth="1"/>
    <col min="6649" max="6649" width="4.7109375" customWidth="1"/>
    <col min="6650" max="6650" width="19.42578125" customWidth="1"/>
    <col min="6651" max="6651" width="14.28515625" customWidth="1"/>
    <col min="6652" max="6652" width="16.42578125" customWidth="1"/>
    <col min="6653" max="6653" width="17" customWidth="1"/>
    <col min="6905" max="6905" width="4.7109375" customWidth="1"/>
    <col min="6906" max="6906" width="19.42578125" customWidth="1"/>
    <col min="6907" max="6907" width="14.28515625" customWidth="1"/>
    <col min="6908" max="6908" width="16.42578125" customWidth="1"/>
    <col min="6909" max="6909" width="17" customWidth="1"/>
    <col min="7161" max="7161" width="4.7109375" customWidth="1"/>
    <col min="7162" max="7162" width="19.42578125" customWidth="1"/>
    <col min="7163" max="7163" width="14.28515625" customWidth="1"/>
    <col min="7164" max="7164" width="16.42578125" customWidth="1"/>
    <col min="7165" max="7165" width="17" customWidth="1"/>
    <col min="7417" max="7417" width="4.7109375" customWidth="1"/>
    <col min="7418" max="7418" width="19.42578125" customWidth="1"/>
    <col min="7419" max="7419" width="14.28515625" customWidth="1"/>
    <col min="7420" max="7420" width="16.42578125" customWidth="1"/>
    <col min="7421" max="7421" width="17" customWidth="1"/>
    <col min="7673" max="7673" width="4.7109375" customWidth="1"/>
    <col min="7674" max="7674" width="19.42578125" customWidth="1"/>
    <col min="7675" max="7675" width="14.28515625" customWidth="1"/>
    <col min="7676" max="7676" width="16.42578125" customWidth="1"/>
    <col min="7677" max="7677" width="17" customWidth="1"/>
    <col min="7929" max="7929" width="4.7109375" customWidth="1"/>
    <col min="7930" max="7930" width="19.42578125" customWidth="1"/>
    <col min="7931" max="7931" width="14.28515625" customWidth="1"/>
    <col min="7932" max="7932" width="16.42578125" customWidth="1"/>
    <col min="7933" max="7933" width="17" customWidth="1"/>
    <col min="8185" max="8185" width="4.7109375" customWidth="1"/>
    <col min="8186" max="8186" width="19.42578125" customWidth="1"/>
    <col min="8187" max="8187" width="14.28515625" customWidth="1"/>
    <col min="8188" max="8188" width="16.42578125" customWidth="1"/>
    <col min="8189" max="8189" width="17" customWidth="1"/>
    <col min="8441" max="8441" width="4.7109375" customWidth="1"/>
    <col min="8442" max="8442" width="19.42578125" customWidth="1"/>
    <col min="8443" max="8443" width="14.28515625" customWidth="1"/>
    <col min="8444" max="8444" width="16.42578125" customWidth="1"/>
    <col min="8445" max="8445" width="17" customWidth="1"/>
    <col min="8697" max="8697" width="4.7109375" customWidth="1"/>
    <col min="8698" max="8698" width="19.42578125" customWidth="1"/>
    <col min="8699" max="8699" width="14.28515625" customWidth="1"/>
    <col min="8700" max="8700" width="16.42578125" customWidth="1"/>
    <col min="8701" max="8701" width="17" customWidth="1"/>
    <col min="8953" max="8953" width="4.7109375" customWidth="1"/>
    <col min="8954" max="8954" width="19.42578125" customWidth="1"/>
    <col min="8955" max="8955" width="14.28515625" customWidth="1"/>
    <col min="8956" max="8956" width="16.42578125" customWidth="1"/>
    <col min="8957" max="8957" width="17" customWidth="1"/>
    <col min="9209" max="9209" width="4.7109375" customWidth="1"/>
    <col min="9210" max="9210" width="19.42578125" customWidth="1"/>
    <col min="9211" max="9211" width="14.28515625" customWidth="1"/>
    <col min="9212" max="9212" width="16.42578125" customWidth="1"/>
    <col min="9213" max="9213" width="17" customWidth="1"/>
    <col min="9465" max="9465" width="4.7109375" customWidth="1"/>
    <col min="9466" max="9466" width="19.42578125" customWidth="1"/>
    <col min="9467" max="9467" width="14.28515625" customWidth="1"/>
    <col min="9468" max="9468" width="16.42578125" customWidth="1"/>
    <col min="9469" max="9469" width="17" customWidth="1"/>
    <col min="9721" max="9721" width="4.7109375" customWidth="1"/>
    <col min="9722" max="9722" width="19.42578125" customWidth="1"/>
    <col min="9723" max="9723" width="14.28515625" customWidth="1"/>
    <col min="9724" max="9724" width="16.42578125" customWidth="1"/>
    <col min="9725" max="9725" width="17" customWidth="1"/>
    <col min="9977" max="9977" width="4.7109375" customWidth="1"/>
    <col min="9978" max="9978" width="19.42578125" customWidth="1"/>
    <col min="9979" max="9979" width="14.28515625" customWidth="1"/>
    <col min="9980" max="9980" width="16.42578125" customWidth="1"/>
    <col min="9981" max="9981" width="17" customWidth="1"/>
    <col min="10233" max="10233" width="4.7109375" customWidth="1"/>
    <col min="10234" max="10234" width="19.42578125" customWidth="1"/>
    <col min="10235" max="10235" width="14.28515625" customWidth="1"/>
    <col min="10236" max="10236" width="16.42578125" customWidth="1"/>
    <col min="10237" max="10237" width="17" customWidth="1"/>
    <col min="10489" max="10489" width="4.7109375" customWidth="1"/>
    <col min="10490" max="10490" width="19.42578125" customWidth="1"/>
    <col min="10491" max="10491" width="14.28515625" customWidth="1"/>
    <col min="10492" max="10492" width="16.42578125" customWidth="1"/>
    <col min="10493" max="10493" width="17" customWidth="1"/>
    <col min="10745" max="10745" width="4.7109375" customWidth="1"/>
    <col min="10746" max="10746" width="19.42578125" customWidth="1"/>
    <col min="10747" max="10747" width="14.28515625" customWidth="1"/>
    <col min="10748" max="10748" width="16.42578125" customWidth="1"/>
    <col min="10749" max="10749" width="17" customWidth="1"/>
    <col min="11001" max="11001" width="4.7109375" customWidth="1"/>
    <col min="11002" max="11002" width="19.42578125" customWidth="1"/>
    <col min="11003" max="11003" width="14.28515625" customWidth="1"/>
    <col min="11004" max="11004" width="16.42578125" customWidth="1"/>
    <col min="11005" max="11005" width="17" customWidth="1"/>
    <col min="11257" max="11257" width="4.7109375" customWidth="1"/>
    <col min="11258" max="11258" width="19.42578125" customWidth="1"/>
    <col min="11259" max="11259" width="14.28515625" customWidth="1"/>
    <col min="11260" max="11260" width="16.42578125" customWidth="1"/>
    <col min="11261" max="11261" width="17" customWidth="1"/>
    <col min="11513" max="11513" width="4.7109375" customWidth="1"/>
    <col min="11514" max="11514" width="19.42578125" customWidth="1"/>
    <col min="11515" max="11515" width="14.28515625" customWidth="1"/>
    <col min="11516" max="11516" width="16.42578125" customWidth="1"/>
    <col min="11517" max="11517" width="17" customWidth="1"/>
    <col min="11769" max="11769" width="4.7109375" customWidth="1"/>
    <col min="11770" max="11770" width="19.42578125" customWidth="1"/>
    <col min="11771" max="11771" width="14.28515625" customWidth="1"/>
    <col min="11772" max="11772" width="16.42578125" customWidth="1"/>
    <col min="11773" max="11773" width="17" customWidth="1"/>
    <col min="12025" max="12025" width="4.7109375" customWidth="1"/>
    <col min="12026" max="12026" width="19.42578125" customWidth="1"/>
    <col min="12027" max="12027" width="14.28515625" customWidth="1"/>
    <col min="12028" max="12028" width="16.42578125" customWidth="1"/>
    <col min="12029" max="12029" width="17" customWidth="1"/>
    <col min="12281" max="12281" width="4.7109375" customWidth="1"/>
    <col min="12282" max="12282" width="19.42578125" customWidth="1"/>
    <col min="12283" max="12283" width="14.28515625" customWidth="1"/>
    <col min="12284" max="12284" width="16.42578125" customWidth="1"/>
    <col min="12285" max="12285" width="17" customWidth="1"/>
    <col min="12537" max="12537" width="4.7109375" customWidth="1"/>
    <col min="12538" max="12538" width="19.42578125" customWidth="1"/>
    <col min="12539" max="12539" width="14.28515625" customWidth="1"/>
    <col min="12540" max="12540" width="16.42578125" customWidth="1"/>
    <col min="12541" max="12541" width="17" customWidth="1"/>
    <col min="12793" max="12793" width="4.7109375" customWidth="1"/>
    <col min="12794" max="12794" width="19.42578125" customWidth="1"/>
    <col min="12795" max="12795" width="14.28515625" customWidth="1"/>
    <col min="12796" max="12796" width="16.42578125" customWidth="1"/>
    <col min="12797" max="12797" width="17" customWidth="1"/>
    <col min="13049" max="13049" width="4.7109375" customWidth="1"/>
    <col min="13050" max="13050" width="19.42578125" customWidth="1"/>
    <col min="13051" max="13051" width="14.28515625" customWidth="1"/>
    <col min="13052" max="13052" width="16.42578125" customWidth="1"/>
    <col min="13053" max="13053" width="17" customWidth="1"/>
    <col min="13305" max="13305" width="4.7109375" customWidth="1"/>
    <col min="13306" max="13306" width="19.42578125" customWidth="1"/>
    <col min="13307" max="13307" width="14.28515625" customWidth="1"/>
    <col min="13308" max="13308" width="16.42578125" customWidth="1"/>
    <col min="13309" max="13309" width="17" customWidth="1"/>
    <col min="13561" max="13561" width="4.7109375" customWidth="1"/>
    <col min="13562" max="13562" width="19.42578125" customWidth="1"/>
    <col min="13563" max="13563" width="14.28515625" customWidth="1"/>
    <col min="13564" max="13564" width="16.42578125" customWidth="1"/>
    <col min="13565" max="13565" width="17" customWidth="1"/>
    <col min="13817" max="13817" width="4.7109375" customWidth="1"/>
    <col min="13818" max="13818" width="19.42578125" customWidth="1"/>
    <col min="13819" max="13819" width="14.28515625" customWidth="1"/>
    <col min="13820" max="13820" width="16.42578125" customWidth="1"/>
    <col min="13821" max="13821" width="17" customWidth="1"/>
    <col min="14073" max="14073" width="4.7109375" customWidth="1"/>
    <col min="14074" max="14074" width="19.42578125" customWidth="1"/>
    <col min="14075" max="14075" width="14.28515625" customWidth="1"/>
    <col min="14076" max="14076" width="16.42578125" customWidth="1"/>
    <col min="14077" max="14077" width="17" customWidth="1"/>
    <col min="14329" max="14329" width="4.7109375" customWidth="1"/>
    <col min="14330" max="14330" width="19.42578125" customWidth="1"/>
    <col min="14331" max="14331" width="14.28515625" customWidth="1"/>
    <col min="14332" max="14332" width="16.42578125" customWidth="1"/>
    <col min="14333" max="14333" width="17" customWidth="1"/>
    <col min="14585" max="14585" width="4.7109375" customWidth="1"/>
    <col min="14586" max="14586" width="19.42578125" customWidth="1"/>
    <col min="14587" max="14587" width="14.28515625" customWidth="1"/>
    <col min="14588" max="14588" width="16.42578125" customWidth="1"/>
    <col min="14589" max="14589" width="17" customWidth="1"/>
    <col min="14841" max="14841" width="4.7109375" customWidth="1"/>
    <col min="14842" max="14842" width="19.42578125" customWidth="1"/>
    <col min="14843" max="14843" width="14.28515625" customWidth="1"/>
    <col min="14844" max="14844" width="16.42578125" customWidth="1"/>
    <col min="14845" max="14845" width="17" customWidth="1"/>
    <col min="15097" max="15097" width="4.7109375" customWidth="1"/>
    <col min="15098" max="15098" width="19.42578125" customWidth="1"/>
    <col min="15099" max="15099" width="14.28515625" customWidth="1"/>
    <col min="15100" max="15100" width="16.42578125" customWidth="1"/>
    <col min="15101" max="15101" width="17" customWidth="1"/>
    <col min="15353" max="15353" width="4.7109375" customWidth="1"/>
    <col min="15354" max="15354" width="19.42578125" customWidth="1"/>
    <col min="15355" max="15355" width="14.28515625" customWidth="1"/>
    <col min="15356" max="15356" width="16.42578125" customWidth="1"/>
    <col min="15357" max="15357" width="17" customWidth="1"/>
    <col min="15609" max="15609" width="4.7109375" customWidth="1"/>
    <col min="15610" max="15610" width="19.42578125" customWidth="1"/>
    <col min="15611" max="15611" width="14.28515625" customWidth="1"/>
    <col min="15612" max="15612" width="16.42578125" customWidth="1"/>
    <col min="15613" max="15613" width="17" customWidth="1"/>
    <col min="15865" max="15865" width="4.7109375" customWidth="1"/>
    <col min="15866" max="15866" width="19.42578125" customWidth="1"/>
    <col min="15867" max="15867" width="14.28515625" customWidth="1"/>
    <col min="15868" max="15868" width="16.42578125" customWidth="1"/>
    <col min="15869" max="15869" width="17" customWidth="1"/>
    <col min="16121" max="16121" width="4.7109375" customWidth="1"/>
    <col min="16122" max="16122" width="19.42578125" customWidth="1"/>
    <col min="16123" max="16123" width="14.28515625" customWidth="1"/>
    <col min="16124" max="16124" width="16.42578125" customWidth="1"/>
    <col min="16125" max="16125" width="17" customWidth="1"/>
  </cols>
  <sheetData>
    <row r="1" spans="1:9" s="2" customFormat="1" ht="93" customHeight="1">
      <c r="A1" s="1"/>
      <c r="B1" s="1"/>
      <c r="C1" s="1"/>
    </row>
    <row r="2" spans="1:9" s="6" customFormat="1" ht="27" customHeight="1">
      <c r="A2" s="5" t="s">
        <v>0</v>
      </c>
      <c r="B2" s="4"/>
      <c r="C2" s="5"/>
    </row>
    <row r="3" spans="1:9" s="6" customFormat="1" ht="16.5" customHeight="1">
      <c r="A3" s="3"/>
      <c r="B3" s="7" t="s">
        <v>1</v>
      </c>
    </row>
    <row r="4" spans="1:9" ht="15.75" thickBot="1"/>
    <row r="5" spans="1:9" ht="21">
      <c r="A5" s="49" t="s">
        <v>57</v>
      </c>
      <c r="B5" s="50"/>
      <c r="C5" s="50"/>
      <c r="D5" s="50"/>
      <c r="E5" s="50"/>
      <c r="F5" s="50"/>
      <c r="G5" s="50"/>
      <c r="H5" s="51"/>
      <c r="I5" s="11"/>
    </row>
    <row r="6" spans="1:9" ht="15.75" thickBot="1">
      <c r="A6" s="12"/>
      <c r="B6" s="13"/>
      <c r="C6" s="13"/>
      <c r="D6" s="13"/>
      <c r="E6" s="13"/>
      <c r="F6" s="13"/>
      <c r="G6" s="13"/>
      <c r="H6" s="14"/>
      <c r="I6" s="11"/>
    </row>
    <row r="7" spans="1:9" ht="15.75" thickBot="1">
      <c r="A7" s="15" t="s">
        <v>3</v>
      </c>
      <c r="B7" s="10" t="s">
        <v>89</v>
      </c>
      <c r="C7" s="16"/>
      <c r="D7" s="16"/>
      <c r="E7" s="16"/>
      <c r="F7" s="17"/>
      <c r="G7" s="13"/>
      <c r="H7" s="14"/>
      <c r="I7" s="11"/>
    </row>
    <row r="8" spans="1:9" ht="15.75" thickBot="1">
      <c r="A8" s="15" t="s">
        <v>2</v>
      </c>
      <c r="B8" s="10" t="s">
        <v>90</v>
      </c>
      <c r="C8" s="16"/>
      <c r="D8" s="16"/>
      <c r="E8" s="16"/>
      <c r="F8" s="17"/>
      <c r="G8" s="13"/>
      <c r="H8" s="14"/>
      <c r="I8" s="11"/>
    </row>
    <row r="9" spans="1:9" ht="15.75" thickBot="1">
      <c r="A9" s="15" t="s">
        <v>4</v>
      </c>
      <c r="B9" s="89">
        <v>2004</v>
      </c>
      <c r="C9" s="13"/>
      <c r="D9" s="13"/>
      <c r="E9" s="13"/>
      <c r="F9" s="13"/>
      <c r="G9" s="13"/>
      <c r="H9" s="14"/>
      <c r="I9" s="11"/>
    </row>
    <row r="10" spans="1:9" ht="15.75" thickBot="1">
      <c r="A10" s="12"/>
      <c r="B10" s="13"/>
      <c r="C10" s="13"/>
      <c r="D10" s="13"/>
      <c r="E10" s="13"/>
      <c r="F10" s="13"/>
      <c r="G10" s="13"/>
      <c r="H10" s="14"/>
      <c r="I10" s="11"/>
    </row>
    <row r="11" spans="1:9">
      <c r="A11" s="84" t="s">
        <v>5</v>
      </c>
      <c r="B11" s="84"/>
      <c r="C11" s="84"/>
      <c r="D11" s="13" t="s">
        <v>13</v>
      </c>
      <c r="E11" s="13"/>
      <c r="F11" s="13"/>
      <c r="G11" s="13"/>
      <c r="H11" s="14"/>
      <c r="I11" s="18" t="s">
        <v>67</v>
      </c>
    </row>
    <row r="12" spans="1:9" ht="15.75" thickBot="1">
      <c r="A12" s="19"/>
      <c r="B12" s="20"/>
      <c r="C12" s="20"/>
      <c r="D12" s="13"/>
      <c r="E12" s="13"/>
      <c r="F12" s="13"/>
      <c r="G12" s="13"/>
      <c r="H12" s="14"/>
      <c r="I12" s="21"/>
    </row>
    <row r="13" spans="1:9" ht="15.75" thickBot="1">
      <c r="A13" s="71" t="s">
        <v>14</v>
      </c>
      <c r="B13" s="71"/>
      <c r="C13" s="72"/>
      <c r="D13" s="47" t="s">
        <v>91</v>
      </c>
      <c r="E13" s="13"/>
      <c r="F13" s="13"/>
      <c r="G13" s="13"/>
      <c r="H13" s="14"/>
      <c r="I13" s="21">
        <f>IF(D13="x",1,0)</f>
        <v>1</v>
      </c>
    </row>
    <row r="14" spans="1:9">
      <c r="A14" s="22"/>
      <c r="B14" s="23"/>
      <c r="C14" s="23"/>
      <c r="D14" s="13"/>
      <c r="E14" s="13"/>
      <c r="F14" s="13"/>
      <c r="G14" s="13"/>
      <c r="H14" s="14"/>
      <c r="I14" s="21"/>
    </row>
    <row r="15" spans="1:9" ht="15.75" thickBot="1">
      <c r="A15" s="24" t="s">
        <v>7</v>
      </c>
      <c r="B15" s="25" t="s">
        <v>10</v>
      </c>
      <c r="C15" s="25" t="s">
        <v>11</v>
      </c>
      <c r="D15" s="25" t="s">
        <v>12</v>
      </c>
      <c r="E15" s="13"/>
      <c r="F15" s="13"/>
      <c r="G15" s="13"/>
      <c r="H15" s="14"/>
      <c r="I15" s="21"/>
    </row>
    <row r="16" spans="1:9" ht="15.75" thickBot="1">
      <c r="A16" s="26" t="s">
        <v>6</v>
      </c>
      <c r="B16" s="47" t="s">
        <v>91</v>
      </c>
      <c r="C16" s="47"/>
      <c r="D16" s="47"/>
      <c r="E16" s="13"/>
      <c r="F16" s="13"/>
      <c r="G16" s="13"/>
      <c r="H16" s="14"/>
      <c r="I16" s="21">
        <f>IF(B16="x",0.3,IF(C16="x",0.2,IF(D16="x",0.1,0)))</f>
        <v>0.3</v>
      </c>
    </row>
    <row r="17" spans="1:9" ht="15.75" thickBot="1">
      <c r="A17" s="26" t="s">
        <v>8</v>
      </c>
      <c r="B17" s="47"/>
      <c r="C17" s="47"/>
      <c r="D17" s="47" t="s">
        <v>91</v>
      </c>
      <c r="E17" s="13"/>
      <c r="F17" s="13"/>
      <c r="G17" s="13"/>
      <c r="H17" s="14"/>
      <c r="I17" s="21">
        <f t="shared" ref="I17:I18" si="0">IF(B17="x",0.3,IF(C17="x",0.2,IF(D17="x",0.1,0)))</f>
        <v>0.1</v>
      </c>
    </row>
    <row r="18" spans="1:9" ht="15.75" thickBot="1">
      <c r="A18" s="26" t="s">
        <v>9</v>
      </c>
      <c r="B18" s="47"/>
      <c r="C18" s="47"/>
      <c r="D18" s="47"/>
      <c r="E18" s="13"/>
      <c r="F18" s="13"/>
      <c r="G18" s="13"/>
      <c r="H18" s="14"/>
      <c r="I18" s="21">
        <f t="shared" si="0"/>
        <v>0</v>
      </c>
    </row>
    <row r="19" spans="1:9">
      <c r="A19" s="12"/>
      <c r="B19" s="13"/>
      <c r="C19" s="13"/>
      <c r="D19" s="13"/>
      <c r="E19" s="13"/>
      <c r="F19" s="13"/>
      <c r="G19" s="13"/>
      <c r="H19" s="14"/>
      <c r="I19" s="27">
        <f>(I13+I16+I17+I18)</f>
        <v>1.4000000000000001</v>
      </c>
    </row>
    <row r="20" spans="1:9">
      <c r="A20" s="84" t="s">
        <v>16</v>
      </c>
      <c r="B20" s="84"/>
      <c r="C20" s="84"/>
      <c r="D20" s="13" t="s">
        <v>13</v>
      </c>
      <c r="E20" s="13"/>
      <c r="F20" s="13"/>
      <c r="G20" s="13"/>
      <c r="H20" s="14"/>
      <c r="I20" s="21"/>
    </row>
    <row r="21" spans="1:9" ht="15.75" thickBot="1">
      <c r="A21" s="19"/>
      <c r="B21" s="20"/>
      <c r="C21" s="20"/>
      <c r="D21" s="13"/>
      <c r="E21" s="13"/>
      <c r="F21" s="13"/>
      <c r="G21" s="13"/>
      <c r="H21" s="14"/>
      <c r="I21" s="21"/>
    </row>
    <row r="22" spans="1:9" ht="15.75" thickBot="1">
      <c r="A22" s="70" t="s">
        <v>15</v>
      </c>
      <c r="B22" s="71"/>
      <c r="C22" s="72"/>
      <c r="D22" s="47" t="s">
        <v>68</v>
      </c>
      <c r="E22" s="13"/>
      <c r="F22" s="13"/>
      <c r="G22" s="13"/>
      <c r="H22" s="14"/>
      <c r="I22" s="21">
        <f>IF(D22="x",1,0)</f>
        <v>1</v>
      </c>
    </row>
    <row r="23" spans="1:9">
      <c r="A23" s="22"/>
      <c r="B23" s="23"/>
      <c r="C23" s="23"/>
      <c r="D23" s="13"/>
      <c r="E23" s="13"/>
      <c r="F23" s="13"/>
      <c r="G23" s="13"/>
      <c r="H23" s="14"/>
      <c r="I23" s="21"/>
    </row>
    <row r="24" spans="1:9" ht="15.75" thickBot="1">
      <c r="A24" s="28" t="s">
        <v>7</v>
      </c>
      <c r="B24" s="25" t="s">
        <v>10</v>
      </c>
      <c r="C24" s="25" t="s">
        <v>11</v>
      </c>
      <c r="D24" s="25" t="s">
        <v>12</v>
      </c>
      <c r="E24" s="25" t="s">
        <v>79</v>
      </c>
      <c r="F24" s="25" t="s">
        <v>80</v>
      </c>
      <c r="G24" s="13"/>
      <c r="H24" s="14"/>
      <c r="I24" s="21"/>
    </row>
    <row r="25" spans="1:9" ht="15.75" thickBot="1">
      <c r="A25" s="29" t="s">
        <v>6</v>
      </c>
      <c r="B25" s="47"/>
      <c r="C25" s="47"/>
      <c r="D25" s="47"/>
      <c r="E25" s="47"/>
      <c r="F25" s="47" t="s">
        <v>91</v>
      </c>
      <c r="G25" s="13"/>
      <c r="H25" s="14"/>
      <c r="I25" s="21">
        <f>IF(B25="x",0.5,IF(C25="x",0.4,IF(D25="x",0.3,IF(E25="X",0.2,IF(F25="X",0.1,0)))))</f>
        <v>0.1</v>
      </c>
    </row>
    <row r="26" spans="1:9" ht="15.75" thickBot="1">
      <c r="A26" s="30" t="s">
        <v>8</v>
      </c>
      <c r="B26" s="47"/>
      <c r="C26" s="47"/>
      <c r="D26" s="47"/>
      <c r="E26" s="47"/>
      <c r="F26" s="47"/>
      <c r="G26" s="13"/>
      <c r="H26" s="14"/>
      <c r="I26" s="21">
        <f t="shared" ref="I26:I27" si="1">IF(B26="x",0.5,IF(C26="x",0.4,IF(D26="x",0.3,IF(E26="X",0.2,IF(F26="X",0.1,0)))))</f>
        <v>0</v>
      </c>
    </row>
    <row r="27" spans="1:9" ht="15.75" thickBot="1">
      <c r="A27" s="30" t="s">
        <v>9</v>
      </c>
      <c r="B27" s="47" t="s">
        <v>91</v>
      </c>
      <c r="C27" s="47"/>
      <c r="D27" s="47"/>
      <c r="E27" s="47"/>
      <c r="F27" s="47"/>
      <c r="G27" s="13"/>
      <c r="H27" s="14"/>
      <c r="I27" s="21">
        <f t="shared" si="1"/>
        <v>0.5</v>
      </c>
    </row>
    <row r="28" spans="1:9">
      <c r="A28" s="12"/>
      <c r="B28" s="13"/>
      <c r="C28" s="13"/>
      <c r="D28" s="13"/>
      <c r="E28" s="13"/>
      <c r="F28" s="13"/>
      <c r="G28" s="13"/>
      <c r="H28" s="14"/>
      <c r="I28" s="27">
        <f>(I22+I25+I26+I27)</f>
        <v>1.6</v>
      </c>
    </row>
    <row r="29" spans="1:9">
      <c r="A29" s="60" t="s">
        <v>28</v>
      </c>
      <c r="B29" s="61"/>
      <c r="C29" s="61"/>
      <c r="D29" s="13" t="s">
        <v>13</v>
      </c>
      <c r="E29" s="13"/>
      <c r="F29" s="13"/>
      <c r="G29" s="13"/>
      <c r="H29" s="14"/>
      <c r="I29" s="21"/>
    </row>
    <row r="30" spans="1:9" ht="15.75" thickBot="1">
      <c r="A30" s="12"/>
      <c r="B30" s="13"/>
      <c r="C30" s="13"/>
      <c r="D30" s="13"/>
      <c r="E30" s="13"/>
      <c r="F30" s="13"/>
      <c r="G30" s="13"/>
      <c r="H30" s="14"/>
      <c r="I30" s="21"/>
    </row>
    <row r="31" spans="1:9" ht="15.75" thickBot="1">
      <c r="A31" s="70" t="s">
        <v>17</v>
      </c>
      <c r="B31" s="71"/>
      <c r="C31" s="72"/>
      <c r="D31" s="47" t="s">
        <v>68</v>
      </c>
      <c r="E31" s="13"/>
      <c r="F31" s="13"/>
      <c r="G31" s="13"/>
      <c r="H31" s="14"/>
      <c r="I31" s="21">
        <f>IF(D31="x",0.2,0)</f>
        <v>0.2</v>
      </c>
    </row>
    <row r="32" spans="1:9" ht="15.75" thickBot="1">
      <c r="A32" s="73" t="s">
        <v>18</v>
      </c>
      <c r="B32" s="74"/>
      <c r="C32" s="75"/>
      <c r="D32" s="47"/>
      <c r="E32" s="13"/>
      <c r="F32" s="13"/>
      <c r="G32" s="13"/>
      <c r="H32" s="14"/>
      <c r="I32" s="21">
        <f t="shared" ref="I32:I41" si="2">IF(D32="x",0.2,0)</f>
        <v>0</v>
      </c>
    </row>
    <row r="33" spans="1:9" ht="15.75" thickBot="1">
      <c r="A33" s="70" t="s">
        <v>19</v>
      </c>
      <c r="B33" s="71"/>
      <c r="C33" s="72"/>
      <c r="D33" s="47"/>
      <c r="E33" s="13"/>
      <c r="F33" s="13"/>
      <c r="G33" s="13"/>
      <c r="H33" s="14"/>
      <c r="I33" s="21">
        <f t="shared" si="2"/>
        <v>0</v>
      </c>
    </row>
    <row r="34" spans="1:9" ht="15.75" thickBot="1">
      <c r="A34" s="73" t="s">
        <v>20</v>
      </c>
      <c r="B34" s="74"/>
      <c r="C34" s="75"/>
      <c r="D34" s="47"/>
      <c r="E34" s="13"/>
      <c r="F34" s="13"/>
      <c r="G34" s="13"/>
      <c r="H34" s="14"/>
      <c r="I34" s="21">
        <f t="shared" si="2"/>
        <v>0</v>
      </c>
    </row>
    <row r="35" spans="1:9" ht="15.75" thickBot="1">
      <c r="A35" s="70" t="s">
        <v>21</v>
      </c>
      <c r="B35" s="71"/>
      <c r="C35" s="72"/>
      <c r="D35" s="47"/>
      <c r="E35" s="13"/>
      <c r="F35" s="13"/>
      <c r="G35" s="13"/>
      <c r="H35" s="14"/>
      <c r="I35" s="21">
        <f t="shared" si="2"/>
        <v>0</v>
      </c>
    </row>
    <row r="36" spans="1:9" ht="15.75" thickBot="1">
      <c r="A36" s="73" t="s">
        <v>23</v>
      </c>
      <c r="B36" s="74"/>
      <c r="C36" s="75"/>
      <c r="D36" s="47" t="s">
        <v>68</v>
      </c>
      <c r="E36" s="13"/>
      <c r="F36" s="13"/>
      <c r="G36" s="13"/>
      <c r="H36" s="14"/>
      <c r="I36" s="21">
        <f t="shared" si="2"/>
        <v>0.2</v>
      </c>
    </row>
    <row r="37" spans="1:9" ht="15.75" thickBot="1">
      <c r="A37" s="70" t="s">
        <v>22</v>
      </c>
      <c r="B37" s="71"/>
      <c r="C37" s="72"/>
      <c r="D37" s="47" t="s">
        <v>68</v>
      </c>
      <c r="E37" s="13"/>
      <c r="F37" s="13"/>
      <c r="G37" s="13"/>
      <c r="H37" s="14"/>
      <c r="I37" s="21">
        <f t="shared" si="2"/>
        <v>0.2</v>
      </c>
    </row>
    <row r="38" spans="1:9" ht="15.75" thickBot="1">
      <c r="A38" s="73" t="s">
        <v>24</v>
      </c>
      <c r="B38" s="74"/>
      <c r="C38" s="75"/>
      <c r="D38" s="47"/>
      <c r="E38" s="13"/>
      <c r="F38" s="13"/>
      <c r="G38" s="13"/>
      <c r="H38" s="14"/>
      <c r="I38" s="21">
        <f t="shared" si="2"/>
        <v>0</v>
      </c>
    </row>
    <row r="39" spans="1:9" ht="15.75" thickBot="1">
      <c r="A39" s="70" t="s">
        <v>25</v>
      </c>
      <c r="B39" s="71"/>
      <c r="C39" s="72"/>
      <c r="D39" s="47" t="s">
        <v>68</v>
      </c>
      <c r="E39" s="13"/>
      <c r="F39" s="13"/>
      <c r="G39" s="13"/>
      <c r="H39" s="14"/>
      <c r="I39" s="21">
        <f t="shared" si="2"/>
        <v>0.2</v>
      </c>
    </row>
    <row r="40" spans="1:9" ht="15.75" thickBot="1">
      <c r="A40" s="73" t="s">
        <v>27</v>
      </c>
      <c r="B40" s="74"/>
      <c r="C40" s="75"/>
      <c r="D40" s="47" t="s">
        <v>68</v>
      </c>
      <c r="E40" s="13"/>
      <c r="F40" s="13"/>
      <c r="G40" s="13"/>
      <c r="H40" s="14"/>
      <c r="I40" s="21">
        <f t="shared" si="2"/>
        <v>0.2</v>
      </c>
    </row>
    <row r="41" spans="1:9" ht="15.75" thickBot="1">
      <c r="A41" s="70" t="s">
        <v>26</v>
      </c>
      <c r="B41" s="71"/>
      <c r="C41" s="72"/>
      <c r="D41" s="47" t="s">
        <v>68</v>
      </c>
      <c r="E41" s="13"/>
      <c r="F41" s="13"/>
      <c r="G41" s="13"/>
      <c r="H41" s="14"/>
      <c r="I41" s="21">
        <f t="shared" si="2"/>
        <v>0.2</v>
      </c>
    </row>
    <row r="42" spans="1:9">
      <c r="A42" s="12"/>
      <c r="B42" s="13"/>
      <c r="C42" s="13"/>
      <c r="D42" s="13"/>
      <c r="E42" s="13"/>
      <c r="F42" s="13"/>
      <c r="G42" s="13"/>
      <c r="H42" s="14"/>
      <c r="I42" s="31">
        <f>IF(SUM(I31:I41)&lt;2,SUM(I31:I41),2)</f>
        <v>1.2</v>
      </c>
    </row>
    <row r="43" spans="1:9">
      <c r="A43" s="76" t="s">
        <v>73</v>
      </c>
      <c r="B43" s="77"/>
      <c r="C43" s="77"/>
      <c r="D43" s="77"/>
      <c r="E43" s="13"/>
      <c r="F43" s="13"/>
      <c r="G43" s="13"/>
      <c r="H43" s="14"/>
      <c r="I43" s="21"/>
    </row>
    <row r="44" spans="1:9" ht="15.75" thickBot="1">
      <c r="A44" s="28" t="s">
        <v>86</v>
      </c>
      <c r="B44" s="25" t="s">
        <v>10</v>
      </c>
      <c r="C44" s="25" t="s">
        <v>11</v>
      </c>
      <c r="D44" s="25" t="s">
        <v>12</v>
      </c>
      <c r="E44" s="25" t="s">
        <v>79</v>
      </c>
      <c r="F44" s="25" t="s">
        <v>80</v>
      </c>
      <c r="G44" s="13"/>
      <c r="H44" s="14"/>
      <c r="I44" s="21"/>
    </row>
    <row r="45" spans="1:9" ht="15.75" thickBot="1">
      <c r="A45" s="54" t="s">
        <v>72</v>
      </c>
      <c r="B45" s="47"/>
      <c r="C45" s="47"/>
      <c r="D45" s="47"/>
      <c r="E45" s="47"/>
      <c r="F45" s="47" t="s">
        <v>68</v>
      </c>
      <c r="G45" s="13"/>
      <c r="H45" s="14"/>
      <c r="I45" s="21"/>
    </row>
    <row r="46" spans="1:9" ht="15.75" thickBot="1">
      <c r="A46" s="55"/>
      <c r="B46" s="25" t="s">
        <v>81</v>
      </c>
      <c r="C46" s="25" t="s">
        <v>82</v>
      </c>
      <c r="D46" s="25" t="s">
        <v>83</v>
      </c>
      <c r="E46" s="25" t="s">
        <v>84</v>
      </c>
      <c r="F46" s="25" t="s">
        <v>85</v>
      </c>
      <c r="G46" s="46" t="s">
        <v>87</v>
      </c>
      <c r="H46" s="14"/>
      <c r="I46" s="21"/>
    </row>
    <row r="47" spans="1:9" ht="15.75" thickBot="1">
      <c r="A47" s="56"/>
      <c r="B47" s="47"/>
      <c r="C47" s="47"/>
      <c r="D47" s="47"/>
      <c r="E47" s="47"/>
      <c r="F47" s="47"/>
      <c r="G47" s="47"/>
      <c r="H47" s="14"/>
      <c r="I47" s="21">
        <f>IF(B45="x",1,IF(C45="x",0.9,IF(D45="x",0.8,IF(E45="X",0.7,IF(F45="X",0.6,IF(B47="X",0.5,IF(C47="X",0.4,IF(D47="X",0.3,IF(E47="X",0.2,IF(F47="X",0.1,0))))))))))</f>
        <v>0.6</v>
      </c>
    </row>
    <row r="48" spans="1:9">
      <c r="A48" s="12"/>
      <c r="B48" s="13"/>
      <c r="C48" s="13"/>
      <c r="D48" s="13"/>
      <c r="E48" s="13"/>
      <c r="F48" s="13"/>
      <c r="G48" s="13"/>
      <c r="H48" s="14"/>
      <c r="I48" s="27">
        <f>(I42+I47)</f>
        <v>1.7999999999999998</v>
      </c>
    </row>
    <row r="49" spans="1:9">
      <c r="A49" s="60" t="s">
        <v>29</v>
      </c>
      <c r="B49" s="61"/>
      <c r="C49" s="61"/>
      <c r="D49" s="13" t="s">
        <v>13</v>
      </c>
      <c r="E49" s="13"/>
      <c r="F49" s="13"/>
      <c r="G49" s="13"/>
      <c r="H49" s="14"/>
      <c r="I49" s="21"/>
    </row>
    <row r="50" spans="1:9" ht="15.75" thickBot="1">
      <c r="A50" s="12"/>
      <c r="B50" s="13"/>
      <c r="C50" s="13"/>
      <c r="D50" s="13"/>
      <c r="E50" s="13"/>
      <c r="F50" s="13"/>
      <c r="G50" s="13"/>
      <c r="H50" s="14"/>
      <c r="I50" s="21"/>
    </row>
    <row r="51" spans="1:9" ht="15.75" thickBot="1">
      <c r="A51" s="70" t="s">
        <v>30</v>
      </c>
      <c r="B51" s="71"/>
      <c r="C51" s="72"/>
      <c r="D51" s="47" t="s">
        <v>68</v>
      </c>
      <c r="E51" s="13"/>
      <c r="F51" s="13"/>
      <c r="G51" s="13"/>
      <c r="H51" s="14"/>
      <c r="I51" s="21">
        <f t="shared" ref="I51:I60" si="3">IF(D51="x",0.2,0)</f>
        <v>0.2</v>
      </c>
    </row>
    <row r="52" spans="1:9" ht="15.75" thickBot="1">
      <c r="A52" s="73" t="s">
        <v>31</v>
      </c>
      <c r="B52" s="74"/>
      <c r="C52" s="75"/>
      <c r="D52" s="47"/>
      <c r="E52" s="13"/>
      <c r="F52" s="13"/>
      <c r="G52" s="13"/>
      <c r="H52" s="14"/>
      <c r="I52" s="21">
        <f t="shared" si="3"/>
        <v>0</v>
      </c>
    </row>
    <row r="53" spans="1:9" ht="15.75" thickBot="1">
      <c r="A53" s="70" t="s">
        <v>32</v>
      </c>
      <c r="B53" s="71"/>
      <c r="C53" s="72"/>
      <c r="D53" s="47"/>
      <c r="E53" s="13"/>
      <c r="F53" s="13"/>
      <c r="G53" s="13"/>
      <c r="H53" s="14"/>
      <c r="I53" s="21">
        <f t="shared" si="3"/>
        <v>0</v>
      </c>
    </row>
    <row r="54" spans="1:9" ht="15.75" thickBot="1">
      <c r="A54" s="73" t="s">
        <v>33</v>
      </c>
      <c r="B54" s="74"/>
      <c r="C54" s="75"/>
      <c r="D54" s="47" t="s">
        <v>68</v>
      </c>
      <c r="E54" s="13"/>
      <c r="F54" s="13"/>
      <c r="G54" s="13"/>
      <c r="H54" s="14"/>
      <c r="I54" s="21">
        <f t="shared" si="3"/>
        <v>0.2</v>
      </c>
    </row>
    <row r="55" spans="1:9" ht="15.75" thickBot="1">
      <c r="A55" s="70" t="s">
        <v>34</v>
      </c>
      <c r="B55" s="71"/>
      <c r="C55" s="72"/>
      <c r="D55" s="47"/>
      <c r="E55" s="13"/>
      <c r="F55" s="13"/>
      <c r="G55" s="13"/>
      <c r="H55" s="14"/>
      <c r="I55" s="21">
        <f t="shared" si="3"/>
        <v>0</v>
      </c>
    </row>
    <row r="56" spans="1:9" ht="15.75" thickBot="1">
      <c r="A56" s="78" t="s">
        <v>35</v>
      </c>
      <c r="B56" s="79"/>
      <c r="C56" s="80"/>
      <c r="D56" s="47" t="s">
        <v>68</v>
      </c>
      <c r="E56" s="13"/>
      <c r="F56" s="13"/>
      <c r="G56" s="13"/>
      <c r="H56" s="14"/>
      <c r="I56" s="21">
        <f t="shared" si="3"/>
        <v>0.2</v>
      </c>
    </row>
    <row r="57" spans="1:9" ht="15.75" thickBot="1">
      <c r="A57" s="81" t="s">
        <v>36</v>
      </c>
      <c r="B57" s="82"/>
      <c r="C57" s="83"/>
      <c r="D57" s="47" t="s">
        <v>68</v>
      </c>
      <c r="E57" s="13"/>
      <c r="F57" s="13"/>
      <c r="G57" s="13"/>
      <c r="H57" s="14"/>
      <c r="I57" s="21">
        <f t="shared" si="3"/>
        <v>0.2</v>
      </c>
    </row>
    <row r="58" spans="1:9" ht="15.75" thickBot="1">
      <c r="A58" s="73" t="s">
        <v>37</v>
      </c>
      <c r="B58" s="74"/>
      <c r="C58" s="75"/>
      <c r="D58" s="47"/>
      <c r="E58" s="13"/>
      <c r="F58" s="13"/>
      <c r="G58" s="13"/>
      <c r="H58" s="14"/>
      <c r="I58" s="21">
        <f t="shared" si="3"/>
        <v>0</v>
      </c>
    </row>
    <row r="59" spans="1:9" ht="15.75" thickBot="1">
      <c r="A59" s="70" t="s">
        <v>38</v>
      </c>
      <c r="B59" s="71"/>
      <c r="C59" s="72"/>
      <c r="D59" s="47" t="s">
        <v>68</v>
      </c>
      <c r="E59" s="13"/>
      <c r="F59" s="13"/>
      <c r="G59" s="13"/>
      <c r="H59" s="14"/>
      <c r="I59" s="21">
        <f t="shared" si="3"/>
        <v>0.2</v>
      </c>
    </row>
    <row r="60" spans="1:9" ht="15.75" thickBot="1">
      <c r="A60" s="73" t="s">
        <v>39</v>
      </c>
      <c r="B60" s="74"/>
      <c r="C60" s="75"/>
      <c r="D60" s="47" t="s">
        <v>68</v>
      </c>
      <c r="E60" s="13"/>
      <c r="F60" s="13"/>
      <c r="G60" s="13"/>
      <c r="H60" s="14"/>
      <c r="I60" s="21">
        <f t="shared" si="3"/>
        <v>0.2</v>
      </c>
    </row>
    <row r="61" spans="1:9">
      <c r="A61" s="12"/>
      <c r="B61" s="13"/>
      <c r="C61" s="13"/>
      <c r="D61" s="13"/>
      <c r="E61" s="13"/>
      <c r="F61" s="13"/>
      <c r="G61" s="13"/>
      <c r="H61" s="14"/>
      <c r="I61" s="31">
        <f>IF(SUM(I50:I60)&lt;1,SUM(I50:I60),1)</f>
        <v>1</v>
      </c>
    </row>
    <row r="62" spans="1:9">
      <c r="A62" s="76" t="s">
        <v>40</v>
      </c>
      <c r="B62" s="77"/>
      <c r="C62" s="77"/>
      <c r="D62" s="77"/>
      <c r="E62" s="13"/>
      <c r="F62" s="13"/>
      <c r="G62" s="13"/>
      <c r="H62" s="14"/>
      <c r="I62" s="21"/>
    </row>
    <row r="63" spans="1:9" ht="15.75" thickBot="1">
      <c r="A63" s="28" t="s">
        <v>86</v>
      </c>
      <c r="B63" s="25" t="s">
        <v>10</v>
      </c>
      <c r="C63" s="25" t="s">
        <v>11</v>
      </c>
      <c r="D63" s="25" t="s">
        <v>12</v>
      </c>
      <c r="E63" s="25" t="s">
        <v>79</v>
      </c>
      <c r="F63" s="25" t="s">
        <v>80</v>
      </c>
      <c r="G63" s="13"/>
      <c r="H63" s="14"/>
      <c r="I63" s="21"/>
    </row>
    <row r="64" spans="1:9" ht="15.75" thickBot="1">
      <c r="A64" s="54" t="s">
        <v>88</v>
      </c>
      <c r="B64" s="47"/>
      <c r="C64" s="47"/>
      <c r="D64" s="47"/>
      <c r="E64" s="47"/>
      <c r="F64" s="47"/>
      <c r="G64" s="13"/>
      <c r="H64" s="14"/>
      <c r="I64" s="21"/>
    </row>
    <row r="65" spans="1:9" ht="15.75" thickBot="1">
      <c r="A65" s="55"/>
      <c r="B65" s="25" t="s">
        <v>81</v>
      </c>
      <c r="C65" s="25" t="s">
        <v>82</v>
      </c>
      <c r="D65" s="25" t="s">
        <v>83</v>
      </c>
      <c r="E65" s="25" t="s">
        <v>84</v>
      </c>
      <c r="F65" s="25" t="s">
        <v>85</v>
      </c>
      <c r="G65" s="46" t="s">
        <v>87</v>
      </c>
      <c r="H65" s="14"/>
      <c r="I65" s="21"/>
    </row>
    <row r="66" spans="1:9" ht="15.75" thickBot="1">
      <c r="A66" s="56"/>
      <c r="B66" s="47"/>
      <c r="C66" s="47"/>
      <c r="D66" s="47" t="s">
        <v>91</v>
      </c>
      <c r="E66" s="47"/>
      <c r="F66" s="47"/>
      <c r="G66" s="47"/>
      <c r="H66" s="14"/>
      <c r="I66" s="21">
        <f>IF(B64="x",1,IF(C64="x",0.9,IF(D64="x",0.8,IF(E64="X",0.7,IF(F64="X",0.6,IF(B66="X",0.5,IF(C66="X",0.4,IF(D66="X",0.3,IF(E66="X",0.2,IF(F66="X",0.1,0))))))))))</f>
        <v>0.3</v>
      </c>
    </row>
    <row r="67" spans="1:9">
      <c r="A67" s="12"/>
      <c r="B67" s="13"/>
      <c r="C67" s="13"/>
      <c r="D67" s="13"/>
      <c r="E67" s="13"/>
      <c r="F67" s="13"/>
      <c r="G67" s="13"/>
      <c r="H67" s="14"/>
      <c r="I67" s="27">
        <f>I61+I66</f>
        <v>1.3</v>
      </c>
    </row>
    <row r="68" spans="1:9">
      <c r="A68" s="60" t="s">
        <v>41</v>
      </c>
      <c r="B68" s="61"/>
      <c r="C68" s="61"/>
      <c r="D68" s="13" t="s">
        <v>48</v>
      </c>
      <c r="E68" s="13"/>
      <c r="F68" s="13"/>
      <c r="G68" s="13"/>
      <c r="H68" s="14"/>
      <c r="I68" s="21"/>
    </row>
    <row r="69" spans="1:9" ht="15.75" thickBot="1">
      <c r="A69" s="12"/>
      <c r="B69" s="13"/>
      <c r="C69" s="13"/>
      <c r="D69" s="13"/>
      <c r="E69" s="13"/>
      <c r="F69" s="13"/>
      <c r="G69" s="13"/>
      <c r="H69" s="14"/>
      <c r="I69" s="21"/>
    </row>
    <row r="70" spans="1:9" ht="15.75" thickBot="1">
      <c r="A70" s="70" t="s">
        <v>44</v>
      </c>
      <c r="B70" s="71"/>
      <c r="C70" s="72"/>
      <c r="D70" s="47"/>
      <c r="E70" s="13"/>
      <c r="F70" s="13"/>
      <c r="G70" s="13"/>
      <c r="H70" s="14"/>
      <c r="I70" s="21">
        <f>IF(D70="x",2,0)</f>
        <v>0</v>
      </c>
    </row>
    <row r="71" spans="1:9" ht="15.75" thickBot="1">
      <c r="A71" s="65" t="s">
        <v>45</v>
      </c>
      <c r="B71" s="66"/>
      <c r="C71" s="67"/>
      <c r="D71" s="47"/>
      <c r="E71" s="13"/>
      <c r="F71" s="13"/>
      <c r="G71" s="13"/>
      <c r="H71" s="14"/>
      <c r="I71" s="21">
        <f>IF(D71="x",2,0)</f>
        <v>0</v>
      </c>
    </row>
    <row r="72" spans="1:9" ht="15.75" thickBot="1">
      <c r="A72" s="68"/>
      <c r="B72" s="69"/>
      <c r="C72" s="69"/>
      <c r="D72" s="13"/>
      <c r="E72" s="13"/>
      <c r="F72" s="13"/>
      <c r="G72" s="13"/>
      <c r="H72" s="14"/>
      <c r="I72" s="21"/>
    </row>
    <row r="73" spans="1:9" ht="15.75" thickBot="1">
      <c r="A73" s="70" t="s">
        <v>42</v>
      </c>
      <c r="B73" s="71"/>
      <c r="C73" s="72"/>
      <c r="D73" s="47"/>
      <c r="E73" s="13"/>
      <c r="F73" s="13"/>
      <c r="G73" s="13"/>
      <c r="H73" s="14"/>
      <c r="I73" s="21">
        <f>IF(D73="x",0.5,0)</f>
        <v>0</v>
      </c>
    </row>
    <row r="74" spans="1:9" ht="15.75" thickBot="1">
      <c r="A74" s="65" t="s">
        <v>43</v>
      </c>
      <c r="B74" s="66"/>
      <c r="C74" s="67"/>
      <c r="D74" s="47" t="s">
        <v>68</v>
      </c>
      <c r="E74" s="13"/>
      <c r="F74" s="13"/>
      <c r="G74" s="13"/>
      <c r="H74" s="14"/>
      <c r="I74" s="21">
        <f>IF(D74="x",0.5,0)</f>
        <v>0.5</v>
      </c>
    </row>
    <row r="75" spans="1:9">
      <c r="A75" s="12"/>
      <c r="B75" s="13"/>
      <c r="C75" s="13"/>
      <c r="D75" s="13"/>
      <c r="E75" s="13"/>
      <c r="F75" s="13"/>
      <c r="G75" s="13"/>
      <c r="H75" s="14"/>
      <c r="I75" s="27">
        <f>I70+I71+I73+I74</f>
        <v>0.5</v>
      </c>
    </row>
    <row r="76" spans="1:9">
      <c r="A76" s="60" t="s">
        <v>47</v>
      </c>
      <c r="B76" s="61"/>
      <c r="C76" s="61"/>
      <c r="D76" s="13" t="s">
        <v>48</v>
      </c>
      <c r="E76" s="13"/>
      <c r="F76" s="13"/>
      <c r="G76" s="13"/>
      <c r="H76" s="14"/>
      <c r="I76" s="21"/>
    </row>
    <row r="77" spans="1:9" ht="15.75" thickBot="1">
      <c r="A77" s="12"/>
      <c r="B77" s="13"/>
      <c r="C77" s="13"/>
      <c r="D77" s="13"/>
      <c r="E77" s="13"/>
      <c r="F77" s="13"/>
      <c r="G77" s="13"/>
      <c r="H77" s="14"/>
      <c r="I77" s="21"/>
    </row>
    <row r="78" spans="1:9" ht="19.5" thickBot="1">
      <c r="A78" s="62" t="s">
        <v>46</v>
      </c>
      <c r="B78" s="63"/>
      <c r="C78" s="64"/>
      <c r="D78" s="47"/>
      <c r="E78" s="13"/>
      <c r="F78" s="13"/>
      <c r="G78" s="13"/>
      <c r="H78" s="14"/>
      <c r="I78" s="21">
        <f>IF(D78="x",2,0)</f>
        <v>0</v>
      </c>
    </row>
    <row r="79" spans="1:9">
      <c r="A79" s="12"/>
      <c r="B79" s="13"/>
      <c r="C79" s="13"/>
      <c r="D79" s="13"/>
      <c r="E79" s="13"/>
      <c r="F79" s="13"/>
      <c r="G79" s="13"/>
      <c r="H79" s="14"/>
      <c r="I79" s="27">
        <f>I78</f>
        <v>0</v>
      </c>
    </row>
    <row r="80" spans="1:9">
      <c r="A80" s="60" t="s">
        <v>50</v>
      </c>
      <c r="B80" s="61"/>
      <c r="C80" s="61"/>
      <c r="D80" s="13" t="s">
        <v>48</v>
      </c>
      <c r="E80" s="13"/>
      <c r="F80" s="13"/>
      <c r="G80" s="13"/>
      <c r="H80" s="14"/>
      <c r="I80" s="21"/>
    </row>
    <row r="81" spans="1:9" ht="15.75" thickBot="1">
      <c r="A81" s="32"/>
      <c r="B81" s="13"/>
      <c r="C81" s="13"/>
      <c r="D81" s="13"/>
      <c r="E81" s="13"/>
      <c r="F81" s="13"/>
      <c r="G81" s="13"/>
      <c r="H81" s="14"/>
      <c r="I81" s="21"/>
    </row>
    <row r="82" spans="1:9" ht="19.5" thickBot="1">
      <c r="A82" s="62" t="s">
        <v>49</v>
      </c>
      <c r="B82" s="63"/>
      <c r="C82" s="64"/>
      <c r="D82" s="47" t="s">
        <v>91</v>
      </c>
      <c r="E82" s="13"/>
      <c r="F82" s="13"/>
      <c r="G82" s="13"/>
      <c r="H82" s="14"/>
      <c r="I82" s="21">
        <f>IF(D82="x",1,0)</f>
        <v>1</v>
      </c>
    </row>
    <row r="83" spans="1:9">
      <c r="A83" s="12"/>
      <c r="B83" s="13"/>
      <c r="C83" s="13"/>
      <c r="D83" s="13"/>
      <c r="E83" s="13"/>
      <c r="F83" s="13"/>
      <c r="G83" s="13"/>
      <c r="H83" s="14"/>
      <c r="I83" s="27">
        <f>I82</f>
        <v>1</v>
      </c>
    </row>
    <row r="84" spans="1:9">
      <c r="A84" s="60" t="s">
        <v>66</v>
      </c>
      <c r="B84" s="61"/>
      <c r="C84" s="61"/>
      <c r="D84" s="13" t="s">
        <v>53</v>
      </c>
      <c r="E84" s="13"/>
      <c r="F84" s="13"/>
      <c r="G84" s="13"/>
      <c r="H84" s="14"/>
      <c r="I84" s="21"/>
    </row>
    <row r="85" spans="1:9">
      <c r="A85" s="12"/>
      <c r="B85" s="13"/>
      <c r="C85" s="13"/>
      <c r="D85" s="13"/>
      <c r="E85" s="13"/>
      <c r="F85" s="13"/>
      <c r="G85" s="33"/>
      <c r="H85" s="14"/>
      <c r="I85" s="21"/>
    </row>
    <row r="86" spans="1:9" ht="15.75" thickBot="1">
      <c r="A86" s="52" t="s">
        <v>54</v>
      </c>
      <c r="B86" s="53"/>
      <c r="C86" s="53"/>
      <c r="D86" s="53"/>
      <c r="E86" s="13"/>
      <c r="F86" s="13"/>
      <c r="G86" s="33" t="s">
        <v>56</v>
      </c>
      <c r="H86" s="14"/>
      <c r="I86" s="21"/>
    </row>
    <row r="87" spans="1:9" ht="15.75" thickBot="1">
      <c r="A87" s="34" t="s">
        <v>52</v>
      </c>
      <c r="B87" s="85" t="s">
        <v>75</v>
      </c>
      <c r="C87" s="86"/>
      <c r="D87" s="86"/>
      <c r="E87" s="86"/>
      <c r="F87" s="87"/>
      <c r="G87" s="47" t="s">
        <v>68</v>
      </c>
      <c r="H87" s="14"/>
      <c r="I87" s="21">
        <f>IF(G87="x",0.2,0)</f>
        <v>0.2</v>
      </c>
    </row>
    <row r="88" spans="1:9" ht="15.75" thickBot="1">
      <c r="A88" s="35" t="s">
        <v>51</v>
      </c>
      <c r="B88" s="88">
        <v>42427</v>
      </c>
      <c r="C88" s="13"/>
      <c r="D88" s="13"/>
      <c r="E88" s="13"/>
      <c r="F88" s="13"/>
      <c r="G88" s="13"/>
      <c r="H88" s="14"/>
      <c r="I88" s="21"/>
    </row>
    <row r="89" spans="1:9" ht="15.75" thickBot="1">
      <c r="A89" s="23"/>
      <c r="B89" s="13"/>
      <c r="C89" s="13"/>
      <c r="D89" s="13"/>
      <c r="E89" s="13"/>
      <c r="F89" s="13"/>
      <c r="G89" s="13"/>
      <c r="H89" s="14"/>
      <c r="I89" s="21"/>
    </row>
    <row r="90" spans="1:9" ht="15.75" thickBot="1">
      <c r="A90" s="34" t="s">
        <v>52</v>
      </c>
      <c r="B90" s="85" t="s">
        <v>74</v>
      </c>
      <c r="C90" s="86"/>
      <c r="D90" s="86"/>
      <c r="E90" s="86"/>
      <c r="F90" s="87"/>
      <c r="G90" s="47" t="s">
        <v>68</v>
      </c>
      <c r="H90" s="14"/>
      <c r="I90" s="21">
        <f>IF(G90="x",0.2,0)</f>
        <v>0.2</v>
      </c>
    </row>
    <row r="91" spans="1:9" ht="15.75" thickBot="1">
      <c r="A91" s="35" t="s">
        <v>51</v>
      </c>
      <c r="B91" s="88">
        <v>42428</v>
      </c>
      <c r="C91" s="13"/>
      <c r="D91" s="13"/>
      <c r="E91" s="13"/>
      <c r="F91" s="13"/>
      <c r="G91" s="13"/>
      <c r="H91" s="14"/>
      <c r="I91" s="21"/>
    </row>
    <row r="92" spans="1:9" ht="15.75" thickBot="1">
      <c r="A92" s="23"/>
      <c r="B92" s="13"/>
      <c r="C92" s="13"/>
      <c r="D92" s="13"/>
      <c r="E92" s="13"/>
      <c r="F92" s="13"/>
      <c r="G92" s="13"/>
      <c r="H92" s="14"/>
      <c r="I92" s="21"/>
    </row>
    <row r="93" spans="1:9" ht="15.75" thickBot="1">
      <c r="A93" s="34" t="s">
        <v>52</v>
      </c>
      <c r="B93" s="85" t="s">
        <v>76</v>
      </c>
      <c r="C93" s="86"/>
      <c r="D93" s="86"/>
      <c r="E93" s="86"/>
      <c r="F93" s="87"/>
      <c r="G93" s="47" t="s">
        <v>68</v>
      </c>
      <c r="H93" s="14"/>
      <c r="I93" s="21">
        <f>IF(G93="x",0.2,0)</f>
        <v>0.2</v>
      </c>
    </row>
    <row r="94" spans="1:9" ht="15.75" thickBot="1">
      <c r="A94" s="35" t="s">
        <v>51</v>
      </c>
      <c r="B94" s="88">
        <v>42511</v>
      </c>
      <c r="C94" s="13"/>
      <c r="D94" s="13"/>
      <c r="E94" s="13"/>
      <c r="F94" s="13"/>
      <c r="G94" s="13"/>
      <c r="H94" s="14"/>
      <c r="I94" s="21"/>
    </row>
    <row r="95" spans="1:9" ht="15.75" thickBot="1">
      <c r="A95" s="23"/>
      <c r="B95" s="13"/>
      <c r="C95" s="13"/>
      <c r="D95" s="13"/>
      <c r="E95" s="13"/>
      <c r="F95" s="13"/>
      <c r="G95" s="13"/>
      <c r="H95" s="14"/>
      <c r="I95" s="21"/>
    </row>
    <row r="96" spans="1:9" ht="15.75" thickBot="1">
      <c r="A96" s="34" t="s">
        <v>52</v>
      </c>
      <c r="B96" s="85" t="s">
        <v>77</v>
      </c>
      <c r="C96" s="86"/>
      <c r="D96" s="86"/>
      <c r="E96" s="86"/>
      <c r="F96" s="87"/>
      <c r="G96" s="47" t="s">
        <v>68</v>
      </c>
      <c r="H96" s="14"/>
      <c r="I96" s="21">
        <f>IF(G96="x",0.2,0)</f>
        <v>0.2</v>
      </c>
    </row>
    <row r="97" spans="1:9" ht="15.75" thickBot="1">
      <c r="A97" s="34" t="s">
        <v>51</v>
      </c>
      <c r="B97" s="88">
        <v>42637</v>
      </c>
      <c r="C97" s="13"/>
      <c r="D97" s="13"/>
      <c r="E97" s="13"/>
      <c r="F97" s="13"/>
      <c r="G97" s="13"/>
      <c r="H97" s="14"/>
      <c r="I97" s="21"/>
    </row>
    <row r="98" spans="1:9" ht="15.75" thickBot="1">
      <c r="A98" s="22"/>
      <c r="B98" s="13"/>
      <c r="C98" s="13"/>
      <c r="D98" s="13"/>
      <c r="E98" s="13"/>
      <c r="F98" s="13"/>
      <c r="G98" s="13"/>
      <c r="H98" s="14"/>
      <c r="I98" s="21"/>
    </row>
    <row r="99" spans="1:9" ht="15.75" thickBot="1">
      <c r="A99" s="34" t="s">
        <v>52</v>
      </c>
      <c r="B99" s="85" t="s">
        <v>78</v>
      </c>
      <c r="C99" s="86"/>
      <c r="D99" s="86"/>
      <c r="E99" s="86"/>
      <c r="F99" s="87"/>
      <c r="G99" s="47" t="s">
        <v>68</v>
      </c>
      <c r="H99" s="14"/>
      <c r="I99" s="21">
        <f>IF(G99="x",0.2,0)</f>
        <v>0.2</v>
      </c>
    </row>
    <row r="100" spans="1:9" ht="15.75" thickBot="1">
      <c r="A100" s="35" t="s">
        <v>51</v>
      </c>
      <c r="B100" s="88">
        <v>42693</v>
      </c>
      <c r="C100" s="13"/>
      <c r="D100" s="13"/>
      <c r="E100" s="13"/>
      <c r="F100" s="13"/>
      <c r="G100" s="13"/>
      <c r="H100" s="14"/>
      <c r="I100" s="21"/>
    </row>
    <row r="101" spans="1:9" ht="15.75" thickBot="1">
      <c r="A101" s="12"/>
      <c r="B101" s="13"/>
      <c r="C101" s="13"/>
      <c r="D101" s="13"/>
      <c r="E101" s="13"/>
      <c r="F101" s="13"/>
      <c r="G101" s="13"/>
      <c r="H101" s="14"/>
      <c r="I101" s="27">
        <f>I99+I96+I93+I90+I87</f>
        <v>1</v>
      </c>
    </row>
    <row r="102" spans="1:9" ht="99" customHeight="1" thickBot="1">
      <c r="A102" s="57" t="s">
        <v>55</v>
      </c>
      <c r="B102" s="58"/>
      <c r="C102" s="58"/>
      <c r="D102" s="58"/>
      <c r="E102" s="58"/>
      <c r="F102" s="59"/>
      <c r="G102" s="13"/>
      <c r="H102" s="14"/>
      <c r="I102" s="21"/>
    </row>
    <row r="103" spans="1:9" ht="27" thickBot="1">
      <c r="A103" s="36"/>
      <c r="B103" s="37"/>
      <c r="C103" s="37"/>
      <c r="D103" s="37"/>
      <c r="E103" s="37"/>
      <c r="F103" s="37"/>
      <c r="G103" s="37"/>
      <c r="H103" s="38"/>
      <c r="I103" s="48">
        <f>I101+I83+I79+I75+I67+I48+I28+I19</f>
        <v>8.6</v>
      </c>
    </row>
  </sheetData>
  <sheetProtection password="C719" sheet="1" objects="1" scenarios="1" selectLockedCells="1" selectUnlockedCells="1"/>
  <mergeCells count="50">
    <mergeCell ref="A29:C29"/>
    <mergeCell ref="A5:H5"/>
    <mergeCell ref="A11:C11"/>
    <mergeCell ref="A13:C13"/>
    <mergeCell ref="A20:C20"/>
    <mergeCell ref="A22:C22"/>
    <mergeCell ref="A43:D43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60:C60"/>
    <mergeCell ref="A45:A47"/>
    <mergeCell ref="A49:C49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82:C82"/>
    <mergeCell ref="A62:D62"/>
    <mergeCell ref="A64:A66"/>
    <mergeCell ref="A68:C68"/>
    <mergeCell ref="A70:C70"/>
    <mergeCell ref="A71:C71"/>
    <mergeCell ref="A72:C72"/>
    <mergeCell ref="A73:C73"/>
    <mergeCell ref="A74:C74"/>
    <mergeCell ref="A76:C76"/>
    <mergeCell ref="A78:C78"/>
    <mergeCell ref="A80:C80"/>
    <mergeCell ref="B99:F99"/>
    <mergeCell ref="A102:F102"/>
    <mergeCell ref="A84:C84"/>
    <mergeCell ref="A86:D86"/>
    <mergeCell ref="B87:F87"/>
    <mergeCell ref="B90:F90"/>
    <mergeCell ref="B93:F93"/>
    <mergeCell ref="B96:F9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="88" zoomScaleNormal="88" zoomScaleSheetLayoutView="88" workbookViewId="0">
      <selection activeCell="J2" sqref="J2"/>
    </sheetView>
  </sheetViews>
  <sheetFormatPr baseColWidth="10" defaultRowHeight="15"/>
  <cols>
    <col min="1" max="1" width="22.7109375" customWidth="1"/>
    <col min="2" max="2" width="36.42578125" customWidth="1"/>
    <col min="4" max="4" width="1.28515625" customWidth="1"/>
    <col min="5" max="12" width="14" customWidth="1"/>
    <col min="13" max="13" width="1.28515625" customWidth="1"/>
    <col min="14" max="14" width="14" customWidth="1"/>
    <col min="15" max="15" width="1.28515625" customWidth="1"/>
    <col min="16" max="16" width="14" customWidth="1"/>
  </cols>
  <sheetData>
    <row r="1" spans="1:16" ht="21">
      <c r="A1" s="8" t="s">
        <v>3</v>
      </c>
      <c r="B1" s="8" t="s">
        <v>2</v>
      </c>
      <c r="C1" s="8" t="s">
        <v>58</v>
      </c>
      <c r="E1" s="9" t="s">
        <v>59</v>
      </c>
      <c r="F1" s="9" t="s">
        <v>60</v>
      </c>
      <c r="G1" s="9" t="s">
        <v>61</v>
      </c>
      <c r="H1" s="9" t="s">
        <v>62</v>
      </c>
      <c r="I1" s="9" t="s">
        <v>63</v>
      </c>
      <c r="J1" s="9" t="s">
        <v>64</v>
      </c>
      <c r="K1" s="9" t="s">
        <v>65</v>
      </c>
      <c r="L1" s="9" t="s">
        <v>69</v>
      </c>
      <c r="N1" s="9" t="s">
        <v>70</v>
      </c>
      <c r="P1" s="39" t="s">
        <v>71</v>
      </c>
    </row>
    <row r="2" spans="1:16" s="40" customFormat="1" ht="37.5" customHeight="1" thickBot="1">
      <c r="A2" s="43">
        <f>FORMULARIO!B7</f>
        <v>0</v>
      </c>
      <c r="B2" s="43">
        <f>FORMULARIO!B8</f>
        <v>0</v>
      </c>
      <c r="C2" s="43">
        <f>FORMULARIO!B9</f>
        <v>0</v>
      </c>
      <c r="E2" s="44">
        <f>FORMULARIO!I19</f>
        <v>0</v>
      </c>
      <c r="F2" s="44">
        <f>FORMULARIO!I28</f>
        <v>0</v>
      </c>
      <c r="G2" s="44">
        <f>FORMULARIO!I48</f>
        <v>0</v>
      </c>
      <c r="H2" s="44">
        <f>FORMULARIO!I67</f>
        <v>0</v>
      </c>
      <c r="I2" s="44">
        <f>FORMULARIO!I75</f>
        <v>0</v>
      </c>
      <c r="J2" s="44">
        <f>FORMULARIO!I79</f>
        <v>0</v>
      </c>
      <c r="K2" s="44">
        <f>FORMULARIO!I83</f>
        <v>0</v>
      </c>
      <c r="L2" s="44">
        <f>FORMULARIO!I101</f>
        <v>0</v>
      </c>
      <c r="M2" s="41"/>
      <c r="N2" s="42"/>
      <c r="O2" s="41"/>
      <c r="P2" s="45">
        <f>E2+F2+G2+H2+I2+J2+K2+L2-N2</f>
        <v>0</v>
      </c>
    </row>
  </sheetData>
  <sheetProtection password="C71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</vt:lpstr>
      <vt:lpstr>ejemplo</vt:lpstr>
      <vt:lpstr>PUNTUACION</vt:lpstr>
      <vt:lpstr>PUNTUACION!Área_de_impresión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quinoestre gonzalez peña</dc:creator>
  <cp:lastModifiedBy>quinoestre gonzalez peña</cp:lastModifiedBy>
  <dcterms:created xsi:type="dcterms:W3CDTF">2017-01-06T11:02:36Z</dcterms:created>
  <dcterms:modified xsi:type="dcterms:W3CDTF">2017-01-06T15:14:57Z</dcterms:modified>
</cp:coreProperties>
</file>